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613" activeTab="3"/>
  </bookViews>
  <sheets>
    <sheet name="Opći dio - SAŽETAK" sheetId="1" r:id="rId1"/>
    <sheet name="Ekonomska klasifikacija" sheetId="2" r:id="rId2"/>
    <sheet name="Organizacijska kalsifikacija" sheetId="3" r:id="rId3"/>
    <sheet name="Funkcijska klasifikacija" sheetId="4" r:id="rId4"/>
    <sheet name="Izvori financiranja" sheetId="5" r:id="rId5"/>
    <sheet name="Posebni dio" sheetId="6" r:id="rId6"/>
  </sheets>
  <definedNames/>
  <calcPr fullCalcOnLoad="1"/>
</workbook>
</file>

<file path=xl/sharedStrings.xml><?xml version="1.0" encoding="utf-8"?>
<sst xmlns="http://schemas.openxmlformats.org/spreadsheetml/2006/main" count="984" uniqueCount="339">
  <si>
    <t>6</t>
  </si>
  <si>
    <t>Prihodi poslovanja</t>
  </si>
  <si>
    <t>61</t>
  </si>
  <si>
    <t>Prihodi od poreza</t>
  </si>
  <si>
    <t>11,Opći prihodi i primici</t>
  </si>
  <si>
    <t>1.605.157,40</t>
  </si>
  <si>
    <t>63</t>
  </si>
  <si>
    <t>Pomoći iz inozemstva (darovnice) i od subjekata unutar općeg proračuna</t>
  </si>
  <si>
    <t>51,Pomoći EU
52,Ostale pomoći</t>
  </si>
  <si>
    <t>521.601,00
646.233,96</t>
  </si>
  <si>
    <t>64</t>
  </si>
  <si>
    <t>Prihodi od imovine</t>
  </si>
  <si>
    <t>11,Opći prihodi i primici 
43,Ostali prihodi za posebne namjene</t>
  </si>
  <si>
    <t>95.628,67
8.230,00</t>
  </si>
  <si>
    <t>-43.467,62
0,00</t>
  </si>
  <si>
    <t>52.161,05
8.230,00</t>
  </si>
  <si>
    <t>65</t>
  </si>
  <si>
    <t>Prihodi od upravnih i administrativnih pristojbi, pristojbi po posebnim propisima i naknada</t>
  </si>
  <si>
    <t>31,Vlastiti prihodi
43,Ostali prihodi za posebne namjene
52,Ostale pomoći</t>
  </si>
  <si>
    <t>122.240,00
343.750,13
2.971,50</t>
  </si>
  <si>
    <t>-11.163,07
-5.168,96
266,05</t>
  </si>
  <si>
    <t>111.076,93
338.581,17
3.237,55</t>
  </si>
  <si>
    <t>66</t>
  </si>
  <si>
    <t>Prihodi od prodaje proizvoda i robe te pruženih usluga i prihodi od donacija</t>
  </si>
  <si>
    <t>31,Vlastiti prihodi
52,Ostale pomoći</t>
  </si>
  <si>
    <t>530,00
43.799,00</t>
  </si>
  <si>
    <t>-430,00
-12.970,71</t>
  </si>
  <si>
    <t>100,00
30.828,29</t>
  </si>
  <si>
    <t>68</t>
  </si>
  <si>
    <t>Kazne, upravne mjere i ostali prihodi</t>
  </si>
  <si>
    <t>43,Ostali prihodi za posebne namjene</t>
  </si>
  <si>
    <t>6.640,00</t>
  </si>
  <si>
    <t>-6.640,00</t>
  </si>
  <si>
    <t>0,00</t>
  </si>
  <si>
    <t>7</t>
  </si>
  <si>
    <t>Prihodi od prodaje nefinancijske imovine</t>
  </si>
  <si>
    <t>71</t>
  </si>
  <si>
    <t>Prihodi od prodaje neproizvedene dugotrajne imovine</t>
  </si>
  <si>
    <t>71,Prihodi od prodaje imovine</t>
  </si>
  <si>
    <t>13.275,00</t>
  </si>
  <si>
    <t>-5.975,00</t>
  </si>
  <si>
    <t>7.300,00</t>
  </si>
  <si>
    <t>72</t>
  </si>
  <si>
    <t>Prihodi od prodaje proizvedene dugotrajne imovine</t>
  </si>
  <si>
    <t>120.780,00</t>
  </si>
  <si>
    <t>-120.780,00</t>
  </si>
  <si>
    <t>PRORAČUN 2023.</t>
  </si>
  <si>
    <t>POVEĆANJE</t>
  </si>
  <si>
    <t>SMANJENJE</t>
  </si>
  <si>
    <t>I. IZMJENA I DOPUNA PRORAČUNA 2023.</t>
  </si>
  <si>
    <t>A. RAČUN PRIHODA I RASHODA</t>
  </si>
  <si>
    <t>3</t>
  </si>
  <si>
    <t>Rashodi poslovanja</t>
  </si>
  <si>
    <t>31</t>
  </si>
  <si>
    <t>Rashodi za zaposlene</t>
  </si>
  <si>
    <t>685.512,00</t>
  </si>
  <si>
    <t>6.426,93</t>
  </si>
  <si>
    <t>691.938,93</t>
  </si>
  <si>
    <t>32</t>
  </si>
  <si>
    <t>Materijalni rashodi</t>
  </si>
  <si>
    <t>11,Opći prihodi i primici 
31,Vlastiti prihodi
43,Ostali prihodi za posebne namjene
51,Pomoći EU
52,Ostale pomoći</t>
  </si>
  <si>
    <t>340.409,94
122.899,31
577.364,40
132.723,00
24.022,46</t>
  </si>
  <si>
    <t>-22.126,99
-19.120,00
-35.082,16
310.277,00
12.876,00</t>
  </si>
  <si>
    <t>318.282,95
103.779,31
542.282,24
443.000,00
36.898,46</t>
  </si>
  <si>
    <t>34</t>
  </si>
  <si>
    <t>Financijski rashodi</t>
  </si>
  <si>
    <t>11,Opći prihodi i primici 
31,Vlastiti prihodi</t>
  </si>
  <si>
    <t>17.581,41
1.062,00</t>
  </si>
  <si>
    <t>-3.081,41
0,00</t>
  </si>
  <si>
    <t>14.500,00
1.062,00</t>
  </si>
  <si>
    <t>35</t>
  </si>
  <si>
    <t>Subvencije</t>
  </si>
  <si>
    <t>62.776,84</t>
  </si>
  <si>
    <t>-6.311,84</t>
  </si>
  <si>
    <t>56.465,00</t>
  </si>
  <si>
    <t>36</t>
  </si>
  <si>
    <t>Pomoći dane u inozemstvo i unutar općeg proračuna</t>
  </si>
  <si>
    <t>37</t>
  </si>
  <si>
    <t>Naknade građanima i kućanstvima na temelju osiguranja i druge naknade</t>
  </si>
  <si>
    <t>252.705,78</t>
  </si>
  <si>
    <t>14.524,82</t>
  </si>
  <si>
    <t>267.230,60</t>
  </si>
  <si>
    <t>38</t>
  </si>
  <si>
    <t>Ostali rashodi</t>
  </si>
  <si>
    <t>11,Opći prihodi i primici 
15,Proračunska zaliha
43,Ostali prihodi za posebne namjene</t>
  </si>
  <si>
    <t>233.088,25
665,00
19.908,42</t>
  </si>
  <si>
    <t>-8.219,91
0,00
-4.908,42</t>
  </si>
  <si>
    <t>224.868,34
665,00
15.000,00</t>
  </si>
  <si>
    <t>4</t>
  </si>
  <si>
    <t>Rashodi za nabavu nefinancijske imovine</t>
  </si>
  <si>
    <t>41</t>
  </si>
  <si>
    <t>Rashodi za nabavu neproizvedene dugotrajne imovine</t>
  </si>
  <si>
    <t>-4.275,00</t>
  </si>
  <si>
    <t>9.000,00</t>
  </si>
  <si>
    <t>42</t>
  </si>
  <si>
    <t>Rashodi za nabavu proizvedene dugotrajne imovine</t>
  </si>
  <si>
    <t>45</t>
  </si>
  <si>
    <t>Rashodi za dodatna ulaganja na nefinancijskoj imovini</t>
  </si>
  <si>
    <t>6.635,00</t>
  </si>
  <si>
    <t>-6.135,00</t>
  </si>
  <si>
    <t>500,00</t>
  </si>
  <si>
    <t>11,Opći prihodi i primici 
31,Vlastiti prihodi
43,Ostali prihodi za posebne namjene
51,Pomoći EU
52,Ostale pomoći
71,Prihodi od prodaje imovine
95,Pomoći - rezultat
97,Prihod od prodaje ili zamjene nefinancijske imovine - rezultat</t>
  </si>
  <si>
    <t>42.597,00
7.830,33
169.945,94
375.075,00
307.651,00
49.107,14
272.082,00
699.449,00</t>
  </si>
  <si>
    <t>5</t>
  </si>
  <si>
    <t>Izdaci za financijsku imovinu i otplate zajmova</t>
  </si>
  <si>
    <t>54</t>
  </si>
  <si>
    <t>Izdaci za otplatu glavnice primljenih kredita i zajmova</t>
  </si>
  <si>
    <t>11,Opći prihodi i primici 
81,Namjenski primici od zaduživanja</t>
  </si>
  <si>
    <t>55.345,00
39.817,00</t>
  </si>
  <si>
    <t>-50,00
-7.412,00</t>
  </si>
  <si>
    <t>55.295,00
32.405,00</t>
  </si>
  <si>
    <t>8</t>
  </si>
  <si>
    <t>Primici od financijske imovine i zaduživanja</t>
  </si>
  <si>
    <t>83</t>
  </si>
  <si>
    <t>Primici od prodaje dionica i udjela u glavnici</t>
  </si>
  <si>
    <t>358.352,00</t>
  </si>
  <si>
    <t>-358.352,00</t>
  </si>
  <si>
    <t>84</t>
  </si>
  <si>
    <t>Primici od zaduživanja</t>
  </si>
  <si>
    <t>81,Namjenski primici od zaduživanja</t>
  </si>
  <si>
    <t>53.090,00</t>
  </si>
  <si>
    <t>-53.090,00</t>
  </si>
  <si>
    <t>B. RAČUN ZADUŽIVANJA/FINANCIRANJA</t>
  </si>
  <si>
    <t>C. RASPOLOŽIVA SREDSTVA PRETHODNIH GODINA</t>
  </si>
  <si>
    <t>Vlastiti izvori</t>
  </si>
  <si>
    <t xml:space="preserve">Rezultat poslovanja </t>
  </si>
  <si>
    <t>Glava: 01 TEKUĆA ZALIHA PRORAČUNA</t>
  </si>
  <si>
    <t>Razdjel: 009 TEKUĆA ZALIHA PRORAČUNA</t>
  </si>
  <si>
    <t>Glava: 01 ZAŠTITA OD POŽARA I CIVILNA ZAŠTITA</t>
  </si>
  <si>
    <t>Razdjel: 008 ZAŠTITA OD POŽARA I CIVILNA ZAŠTITA</t>
  </si>
  <si>
    <t>Glava: 01 SOCIJALNA SKRB</t>
  </si>
  <si>
    <t>Razdjel: 007 SOCIJALNA SKRB</t>
  </si>
  <si>
    <t>Glava: 03 PODUZETNIŠTVO</t>
  </si>
  <si>
    <t>Glava: 02 TURIZAM</t>
  </si>
  <si>
    <t>Glava: 01 POLJOPRIVREDA</t>
  </si>
  <si>
    <t>Razdjel: 006 PODUZETNIŠTVO, TURIZAM I POLJOPRIVREDA</t>
  </si>
  <si>
    <t>Glava: 01 KOMUNALNA INFRASTRUKTURA</t>
  </si>
  <si>
    <t>Razdjel: 005 KOMUNALNA INFRASTRUKTURA</t>
  </si>
  <si>
    <t>Glava: 04 KUD-ovi, SPORTSKA DRUŠTVA I DRUŠTVENE DJELATNOSTI</t>
  </si>
  <si>
    <t>Glava: 03 SAKRALNI OBJEKTI</t>
  </si>
  <si>
    <t>Glava: 02 MUZEJSKO-GALERIJSKA DJELATNOST</t>
  </si>
  <si>
    <t>Korisnik: 28653 OPĆINSKA KNJIŽNICA I ČITAONICA</t>
  </si>
  <si>
    <t>Glava: 01 OPĆINSKA KNJIŽNICA I ČITAONICA</t>
  </si>
  <si>
    <t>Razdjel: 004 KULTURA I SPORT</t>
  </si>
  <si>
    <t>Glava: 04 SREDNJOŠKOLSKO I FAKULTETSKO OBRAZOVANJE</t>
  </si>
  <si>
    <t>Glava: 03 OSTALE POTREBE I IZDACI ZA DJECU</t>
  </si>
  <si>
    <t>Glava: 02 OSNOVNA ŠKOLA SVETI KRIŽ ZAČRETJE</t>
  </si>
  <si>
    <t>Korisnik: 51915 DJEČJI VRTIĆ SVETI KRIŽ ZAČRETJE</t>
  </si>
  <si>
    <t>Glava: 01 DJEČJI VRTIĆ SVETI KRIŽ ZAČRETJE</t>
  </si>
  <si>
    <t>Razdjel: 003 PREDŠKOLSKI ODGOJ I ŠKOLSTVO</t>
  </si>
  <si>
    <t>Glava: 01 JEDINSTVENI UPRAVNI ODJEL</t>
  </si>
  <si>
    <t>Razdjel: 002 JEDINSTVENI UPRAVNI ODJEL</t>
  </si>
  <si>
    <t>Glava: 01 OPĆINSKO VIJEĆE</t>
  </si>
  <si>
    <t>Razdjel: 001 OPĆINSKO VIJEĆE</t>
  </si>
  <si>
    <t>Smanjenje</t>
  </si>
  <si>
    <t>I. izmjena i dopuna Plana 2023.</t>
  </si>
  <si>
    <t>Povećanje
smanjenje</t>
  </si>
  <si>
    <t>Sveukupno:</t>
  </si>
  <si>
    <t>Za razdoblje od 01.01.2023 do 31.12.2023</t>
  </si>
  <si>
    <t>Pregled proračuna po organizacijskoj klasifikaciji - prijedlog rebalansa</t>
  </si>
  <si>
    <t>106, Socijalna zaštita - stanovanje</t>
  </si>
  <si>
    <t>10, SOCIJALNA ZAŠTITA</t>
  </si>
  <si>
    <t>092, Srednješkolsko obrazovanje</t>
  </si>
  <si>
    <t>091, Predškolsko i osnovno obrazovanje</t>
  </si>
  <si>
    <t>09, OBRAZOVANJE</t>
  </si>
  <si>
    <t>082, Službe kulture</t>
  </si>
  <si>
    <t>081, Službe rekreacije i sporta</t>
  </si>
  <si>
    <t>08, REKREACIJA, KULTURA I RELIGIJA</t>
  </si>
  <si>
    <t>066, Rashodi vezani za stanovanje i kom.pogodnosti</t>
  </si>
  <si>
    <t>064, Ulična rasvjeta</t>
  </si>
  <si>
    <t>06, USLUGE UNAPREĐENJA STANOVANJA I ZAJEDNICE</t>
  </si>
  <si>
    <t>042, Poljoprivreda, šumarstvo, ribarstvo i lov</t>
  </si>
  <si>
    <t>041, Opći ekonomski, trgovački i poslovi vezani uz rad</t>
  </si>
  <si>
    <t>04, EKONOMSKI POSLOVI</t>
  </si>
  <si>
    <t>032, Usluge protupožarne zaštite</t>
  </si>
  <si>
    <t>03, JAVNI RED I SIGURNOST</t>
  </si>
  <si>
    <t>016, Opće javne usluge koje nisu drugdje svrstane</t>
  </si>
  <si>
    <t>011, Izvršna i zakonodavna tijela, financijski i fiskalni poslovi, vanjski poslovi</t>
  </si>
  <si>
    <t>01, OPĆE JAVNE USLUGE</t>
  </si>
  <si>
    <t>Povećanje</t>
  </si>
  <si>
    <t>Pregled proračuna po funkcijskoj klasifikaciji - prijedlog rebalansa</t>
  </si>
  <si>
    <t>97, Prihod od prodaje ili zamjene nefinancijske imovine - rezultat</t>
  </si>
  <si>
    <t>95, Pomoći - rezultat</t>
  </si>
  <si>
    <t>81, Namjenski primici od zaduživanja</t>
  </si>
  <si>
    <t>71, Prihodi od prodaje imovine</t>
  </si>
  <si>
    <t>52, Ostale pomoći</t>
  </si>
  <si>
    <t>51, Pomoći EU</t>
  </si>
  <si>
    <t>43, Ostali prihodi za posebne namjene</t>
  </si>
  <si>
    <t>31, Vlastiti prihodi</t>
  </si>
  <si>
    <t>15, Proračunska zaliha</t>
  </si>
  <si>
    <t>11, Opći prihodi i primici</t>
  </si>
  <si>
    <t>Plan 2023.</t>
  </si>
  <si>
    <t>Vrsta izvora financiranja</t>
  </si>
  <si>
    <t>Plan proračuna po izvorima financiranja - RASHODI - prijedlog rebalansa</t>
  </si>
  <si>
    <t>Plan proračuna po izvorima financiranja - PRIHODI - prijedlog rebalansa</t>
  </si>
  <si>
    <t>016</t>
  </si>
  <si>
    <t>Izvor financiranja: 15 Proračunska zaliha</t>
  </si>
  <si>
    <t>Aktivnost: A100040 TEKUĆA ZALIHA PRORAČUNA</t>
  </si>
  <si>
    <t>Program: 1020 OSTALE JAVNE POTREBE</t>
  </si>
  <si>
    <t>Izvor financiranja: 11 Opći prihodi i primici</t>
  </si>
  <si>
    <t>Aktivnost: A100039 ZAŠTITA I SPAŠAVANJE</t>
  </si>
  <si>
    <t>Program: 1019 ZAŠTITA I SPAŠAVANJE</t>
  </si>
  <si>
    <t>032</t>
  </si>
  <si>
    <t>Aktivnost: A100038 VATROGASTVO</t>
  </si>
  <si>
    <t>Program: 1018 ZAŠTITA OD POŽARA</t>
  </si>
  <si>
    <t>016,106</t>
  </si>
  <si>
    <t>Aktivnost: A100037 HUMANITARNA SKRB KROZ UDRUGE GRAĐANA</t>
  </si>
  <si>
    <t>106</t>
  </si>
  <si>
    <t>Aktivnost: A100036 POMOĆI SOCIJALNO UGROŽENIM GRAĐANIMA</t>
  </si>
  <si>
    <t>Program: 1017 SOCIJALNA ODGOVORNOST U DRUŠTVU</t>
  </si>
  <si>
    <t>041</t>
  </si>
  <si>
    <t>Izvor financiranja: 43 Ostali prihodi za posebne namjene</t>
  </si>
  <si>
    <t>Kapitalni projekt: K100010 RAZVOJ ZONE MALOG GOSPODARSTVA</t>
  </si>
  <si>
    <t>Aktivnost: A100035 RAZVOJ PODUZETNIŠTVA I UNAPREĐENJE PODUZETNIČKE INFRASTRUKTURE</t>
  </si>
  <si>
    <t>Program: 1016 SUSTAV POTICANJA I POTPORA U RAZVOJU GOSPODARSTVA, TURIZMA I POLJOPRIVREDE</t>
  </si>
  <si>
    <t>Aktivnost: A100034 RAZVOJ TURIZMA</t>
  </si>
  <si>
    <t>042</t>
  </si>
  <si>
    <t>Aktivnost: A100033 POTPORE RAZVOJU POLJOPRIVREDE</t>
  </si>
  <si>
    <t>066</t>
  </si>
  <si>
    <t>Izvor financiranja: 97 Prihod od prodaje ili zamjene nefinancijske imovine - rezultat</t>
  </si>
  <si>
    <t>Izvor financiranja: 52 Ostale pomoći</t>
  </si>
  <si>
    <t>Izvor financiranja: 51 Pomoći EU</t>
  </si>
  <si>
    <t>Kapitalni projekt: K100010 REVITALIZACIJA KULTURNO-GOSPODARSKIH PROSTORA (BANOVINA)</t>
  </si>
  <si>
    <t>Aktivnost: A100032 STRATEŠKI DOKUMENTI I PROSTORNO - PLANSKA DOKUMENTACIJA</t>
  </si>
  <si>
    <t>Program: 1015 ODRŽIVO UPRAVLJANJE PROSTOROM</t>
  </si>
  <si>
    <t>Kapitalni projekt: K100009 RECIKLAŽNA DVORIŠTA I ZELENI OTOCI</t>
  </si>
  <si>
    <t>Aktivnost: A100030 ZAŠTITA OKOLIŠA</t>
  </si>
  <si>
    <t>Program: 1014 ODRŽIVO UPRAVLAJANJE OKOLIŠEM</t>
  </si>
  <si>
    <t>Kapitalni projekt: K100008 IZGRADNJA I UREĐENJE DJEČJIH IGRALIŠTA</t>
  </si>
  <si>
    <t>Kapitalni projekt: K100007 UREĐENJE DRUŠTVENIH DOMOVA</t>
  </si>
  <si>
    <t>Izvor financiranja: 71 Prihodi od prodaje imovine</t>
  </si>
  <si>
    <t>Kapitalni projekt: K100006 IZGRADNJA I UREĐENJE GROBLJA</t>
  </si>
  <si>
    <t>Kapitalni projekt: K100005 IZGRADNJA I ASFALTIRANJE CESTA</t>
  </si>
  <si>
    <t>Kapitalni projekt: K100004 IZGRADNJA VODOOPSKRBNOG SUSTAVA</t>
  </si>
  <si>
    <t>Kapitalni projekt: K100003 IZGRADNJA NOGOSTUPA I SUSTAVA ODVODNJE</t>
  </si>
  <si>
    <t>Kapitalni projekt: K100002 IZGRADNJA JAVNE RASVJETE</t>
  </si>
  <si>
    <t>Izvor financiranja: 81 Namjenski primici od zaduživanja</t>
  </si>
  <si>
    <t>Aktivnost: A100029 OTPLATA KREDITA I ZAJMOVA</t>
  </si>
  <si>
    <t>Program: 1013 IZGRADNJA OBJEKATA I UREĐAJA KOMUNALNE INFRASTRUKTURE</t>
  </si>
  <si>
    <t>Aktivnost: A100028 FINANCIRANJE DODATNIH USLUGA U ZDRAVSTVU I PREVENTIVA</t>
  </si>
  <si>
    <t>Program: 1012 DODATNE USLUGE U ZDRAVSTVU I PREVENTIVA</t>
  </si>
  <si>
    <t>Aktivnost: A100027 ODRŽAVANJE ZGRADA</t>
  </si>
  <si>
    <t>Program: 1011 ODRŽAVANJE ZGRADA ZA REDOVNO KORIŠTENJE</t>
  </si>
  <si>
    <t>Aktivnost: A100026 ZIMSKA SLUŽBA</t>
  </si>
  <si>
    <t>Aktivnost: A100025 GROBLJE</t>
  </si>
  <si>
    <t>Aktivnost: A100024 ČIŠĆENJE, ODRŽAVANJE I UREĐENJE TRGA I JAV. POVRŠINA</t>
  </si>
  <si>
    <t>Aktivnost: A100023 UREĐENJE AUTOBUSNIH STAJALIŠTA</t>
  </si>
  <si>
    <t>Aktivnost: A100022 SANACIJA KLIZIŠTA</t>
  </si>
  <si>
    <t>Aktivnost: A100021 ODRŽAVANJE CESTA</t>
  </si>
  <si>
    <t>064</t>
  </si>
  <si>
    <t>Aktivnost: A100020 ODRŽAVANJE I ENERGETSKA UČINKOVITOST JAVNE RASVJETE</t>
  </si>
  <si>
    <t>Program: 1010 ODRŽAVANJE OBJEKATA I UREĐAJA KOMUNALNE INFRASTRUKTURE</t>
  </si>
  <si>
    <t>081</t>
  </si>
  <si>
    <t>Aktivnost: A100019 PROJEKT OPĆINA - PRIJATELJ DJECE</t>
  </si>
  <si>
    <t>Aktivnost: A100018 ORGANIZACIJA REKREACIJE I SPORTSKIH AKTIVNOSTI</t>
  </si>
  <si>
    <t>082</t>
  </si>
  <si>
    <t>Aktivnost: A100017 DJELATNOST KULTURNO - UMJETNIČKIH DRUŠTAVA, UDRUGA U KULTURI</t>
  </si>
  <si>
    <t>Aktivnost: A100016 ORGANIZACIJA MANIFESTACIJA U KULTURU, SPORTU I ZABAVI</t>
  </si>
  <si>
    <t>Program: 1009 OČUVANJE KULTURNE BAŠTINE I KULTURNO-UMJETNIČKI AMATERIZAM</t>
  </si>
  <si>
    <t>Aktivnost: A100015 ODRŽAVANJE I UREĐENJE SAKRALNIH OBJEKATA I SPOMENIKA</t>
  </si>
  <si>
    <t>Program: 1008 OČUVANJE SAKRALNE I KULTURNE BAŠTINE</t>
  </si>
  <si>
    <t>Aktivnost: A100014 IZDACI ZA FUNKCIONIRANJE ŽITNICE I GALERIJE R. STIPKOVIĆ</t>
  </si>
  <si>
    <t>Program: 1007 MUZEJSKO - GALERIJSKA DJELATNOST</t>
  </si>
  <si>
    <t>Aktivnost: A100013 DJELATNOST OPĆINSKE KNJIŽNICE I ČITAONICE</t>
  </si>
  <si>
    <t>Program: 1006 KNJIŽNIČNA DJELATNOST</t>
  </si>
  <si>
    <t>092</t>
  </si>
  <si>
    <t>Aktivnost: A100012 POTICAJNE MJERE OBRAZOVANJA</t>
  </si>
  <si>
    <t>Program: 1005 OSTALE JAVNE POTREBE ZA DJECU</t>
  </si>
  <si>
    <t>091</t>
  </si>
  <si>
    <t>Izvor financiranja: 95 Pomoći - rezultat</t>
  </si>
  <si>
    <t>Kapitalni projekt: K100001 IZGRADNJA ZGRADE DJEČJEG VRTIĆA</t>
  </si>
  <si>
    <t>Aktivnost: A100011 POTICAJNE MJERE DEMOGRAFSKE OBNOVE</t>
  </si>
  <si>
    <t>Aktivnost: A100010 SUFINANCIRANJE OSNOVNOG ŠKOLSTVA</t>
  </si>
  <si>
    <t>Program: 1004 JAVNE POTREBE IZNAD STANDARDA U ŠKOLSTVU</t>
  </si>
  <si>
    <t>Izvor financiranja: 31 Vlastiti prihodi</t>
  </si>
  <si>
    <t>Aktivnost: A100009 NABAVA OPREME</t>
  </si>
  <si>
    <t>Aktivnost: A100008 OPREMANJE PROSTORA U KOJEM DJELUJE DV</t>
  </si>
  <si>
    <t>Aktivnost: A100007 PLAĆE I MATERIJALNI TROŠKOVI DJELOVANJA DV</t>
  </si>
  <si>
    <t>Program: 1003 PREDŠKOLSKI ODGOJ</t>
  </si>
  <si>
    <t>011</t>
  </si>
  <si>
    <t>Aktivnost: A100006 NABAVA OPREME</t>
  </si>
  <si>
    <t>Aktivnost: A100005 OSTALI RASHODI</t>
  </si>
  <si>
    <t>Aktivnost: A100004 TROŠKOVI REŽIJA I POSLOVNIH PROSTORA</t>
  </si>
  <si>
    <t>Aktivnost: A100003 PLAĆE I MATERIJALNI TROŠKOVI JED. UPRAVNOG ODJELA</t>
  </si>
  <si>
    <t>Program: 1002 JAVNA UPRAVA I ADMINISTRACIJA</t>
  </si>
  <si>
    <t>Aktivnost: A100002 OSNOVNE FUNKCIJE STRANAKA</t>
  </si>
  <si>
    <t>Program: 1001 RAZVOJ CIVILNOG DRUŠTVA - POLITIČKE STRANKE</t>
  </si>
  <si>
    <t>Aktivnost: A100001 PREDSTAVNIČKO I IZVRŠNO TIJELO</t>
  </si>
  <si>
    <t>Program: 1000 DONOŠENJE AKATA I MJERA PREDST.I IZV.TIJELA</t>
  </si>
  <si>
    <t>Funkcijska klasifikacija</t>
  </si>
  <si>
    <t>Vrsta rashoda i 
izdataka</t>
  </si>
  <si>
    <t>Konto</t>
  </si>
  <si>
    <t>Rashodi/izdaci po proračunskim klasifikacijama za 2023.god.raspoređuju se: - prijedlog rebalansa</t>
  </si>
  <si>
    <t>Prihodi i rashodi po razredima, skupinama i podskupinama utvrđuju se u Računu prihoda i rashoda, a primici i izdaci po razredima, skupinama i podskupinama utvrđuju se u Računu financiranja</t>
  </si>
  <si>
    <t>REPUBLIKA HRVATSKA</t>
  </si>
  <si>
    <t>KRAPINSKO-ZAGORSKA ŽUPANIJA</t>
  </si>
  <si>
    <t>OPĆINA SVETI KRIŽ ZAČRETJE</t>
  </si>
  <si>
    <t>Općinsko vijeće</t>
  </si>
  <si>
    <t>Sveti Križ Začretje, 25.10.2023.</t>
  </si>
  <si>
    <t>I. IZMJENU I DOPUNU PRORAČUNA</t>
  </si>
  <si>
    <t>OPĆINE SVETI KRIŽ ZAČRETJE ZA 2023. GODINU</t>
  </si>
  <si>
    <t>I. izmjena i dopuna Proračuna Općine Sveti Križ Začretje za 2023. godinu (u daljnjem tekstu: Proračun) sastoji se od:</t>
  </si>
  <si>
    <t>SAŽETAK</t>
  </si>
  <si>
    <t>PRORAČUN ZA 2023.</t>
  </si>
  <si>
    <t>I. IZMJENA I DOPUNA 
PRORAČUNA ZA 2023.</t>
  </si>
  <si>
    <t>HRK</t>
  </si>
  <si>
    <t>EUR</t>
  </si>
  <si>
    <t>PRIHODI POSLOVANJA</t>
  </si>
  <si>
    <t>PRIHODI OD NEFINANCIJSKE IMOVINE</t>
  </si>
  <si>
    <t>RASHODI POSLOVANJA</t>
  </si>
  <si>
    <t>RASHODI ZA NEFINANCIJSKU IMOVINU</t>
  </si>
  <si>
    <t>RAZLIKA -  VIŠAK/MANJAK</t>
  </si>
  <si>
    <t>PRIMICI OD FINANCIJSKE IMOVINE I ZADUŽIVANJA</t>
  </si>
  <si>
    <t>IZDACI ZA FINANCIJSKU IMOVINU I OTPLATU ZAJMOVA</t>
  </si>
  <si>
    <t>NETO ZADUŽIVANJE/FINANCIRANJE</t>
  </si>
  <si>
    <t>C. RASPOLOŽIVA SREDSTVA IZ PRETHODNE GODINE</t>
  </si>
  <si>
    <t>VLASTITI IZVORI</t>
  </si>
  <si>
    <t>UKUPAN DONOS VIŠKA/MANJKA IZ PRETHODNE(IH) GODINE</t>
  </si>
  <si>
    <t>DIO VIŠKA IZ PRETHODNE GODINE KOJI ĆE SE RASPOREDITI U RAZDOBLJU 2023-2025.</t>
  </si>
  <si>
    <t>PRIHODI UKUPNO:</t>
  </si>
  <si>
    <t>RASHODI UKUPNO:</t>
  </si>
  <si>
    <t>REZULTAT</t>
  </si>
  <si>
    <t>vijeće Općine Sveti Križ Začretje na ____ sjednici održanoj dana _________. godine, donijelo je</t>
  </si>
  <si>
    <r>
      <t>Temeljem članka 45</t>
    </r>
    <r>
      <rPr>
        <sz val="12"/>
        <color indexed="8"/>
        <rFont val="Arial"/>
        <family val="2"/>
      </rPr>
      <t xml:space="preserve">. i 161. </t>
    </r>
    <r>
      <rPr>
        <sz val="12"/>
        <rFont val="Arial"/>
        <family val="2"/>
      </rPr>
      <t>Zakona o proračunu (Narodne novine broj 144/21) i članka 32. Statuta Općine Sveti Križ Začretje (Službeni glasnik KZŽ broj 2/21) Općisnko</t>
    </r>
  </si>
  <si>
    <t xml:space="preserve"> ZAVRŠNE ODREDBE</t>
  </si>
  <si>
    <t>I. Izmjena i dopuna Proračuna Općine Sveti Križ Začretje za 2023. godinu stupa na snagu osmog dana od dana objave u "Službenom glasniku Krapinsko-zagorske županije"</t>
  </si>
  <si>
    <t>Predsjednik Općinskog vijeća:</t>
  </si>
  <si>
    <t>Ivica Roginić</t>
  </si>
  <si>
    <t>Plan 
2023.</t>
  </si>
  <si>
    <t>1.171.693,43
479.271,89</t>
  </si>
  <si>
    <t>650.092,43
-166.962,07</t>
  </si>
  <si>
    <t xml:space="preserve">47.335,62
16.631,40
238.202,00
779.075,00
142.090,00
0,00
242.202,00
840.095,14
</t>
  </si>
  <si>
    <t>4.738,62
8.801,07
68.256,06
404.000,00
-165.561,00
-49.107,14
-29.080,00
140.646,14</t>
  </si>
  <si>
    <t>,</t>
  </si>
  <si>
    <t>VIŠAK</t>
  </si>
  <si>
    <t>KLASA:  400-01/23-01/013</t>
  </si>
  <si>
    <t>URBROJ: 2140-28-01-23-3</t>
  </si>
  <si>
    <t>PRIJEDLOG</t>
  </si>
  <si>
    <t>kako slijedi: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</si>
</sst>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#,##0.00\ _k_n"/>
  </numFmts>
  <fonts count="5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>
      <alignment horizontal="left" vertical="top"/>
    </xf>
    <xf numFmtId="0" fontId="2" fillId="13" borderId="10" xfId="0" applyFont="1" applyFill="1" applyBorder="1" applyAlignment="1">
      <alignment horizontal="left" vertical="top" wrapText="1"/>
    </xf>
    <xf numFmtId="4" fontId="2" fillId="13" borderId="10" xfId="0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>
      <alignment horizontal="left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5" borderId="0" xfId="0" applyFont="1" applyFill="1" applyBorder="1" applyAlignment="1">
      <alignment vertical="center" wrapText="1" readingOrder="1"/>
    </xf>
    <xf numFmtId="4" fontId="4" fillId="0" borderId="10" xfId="0" applyNumberFormat="1" applyFont="1" applyBorder="1" applyAlignment="1">
      <alignment horizontal="right" vertical="top" wrapText="1" readingOrder="1"/>
    </xf>
    <xf numFmtId="0" fontId="2" fillId="0" borderId="0" xfId="0" applyFont="1" applyAlignment="1">
      <alignment horizontal="center" vertical="top"/>
    </xf>
    <xf numFmtId="4" fontId="4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5" fillId="34" borderId="11" xfId="0" applyFont="1" applyFill="1" applyBorder="1" applyAlignment="1">
      <alignment horizontal="center" vertical="top" wrapText="1" readingOrder="1"/>
    </xf>
    <xf numFmtId="0" fontId="3" fillId="36" borderId="0" xfId="0" applyFont="1" applyFill="1" applyAlignment="1">
      <alignment vertical="top"/>
    </xf>
    <xf numFmtId="4" fontId="3" fillId="36" borderId="10" xfId="0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 horizontal="left" vertical="top"/>
    </xf>
    <xf numFmtId="0" fontId="2" fillId="36" borderId="0" xfId="0" applyFont="1" applyFill="1" applyAlignment="1">
      <alignment vertical="top"/>
    </xf>
    <xf numFmtId="4" fontId="2" fillId="12" borderId="10" xfId="0" applyNumberFormat="1" applyFont="1" applyFill="1" applyBorder="1" applyAlignment="1">
      <alignment horizontal="right" vertical="top"/>
    </xf>
    <xf numFmtId="0" fontId="2" fillId="1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center" wrapText="1" readingOrder="1"/>
    </xf>
    <xf numFmtId="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readingOrder="1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 wrapText="1" readingOrder="1"/>
    </xf>
    <xf numFmtId="4" fontId="3" fillId="0" borderId="12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center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" fontId="4" fillId="11" borderId="0" xfId="0" applyNumberFormat="1" applyFont="1" applyFill="1" applyAlignment="1">
      <alignment horizontal="right" vertical="top"/>
    </xf>
    <xf numFmtId="4" fontId="2" fillId="7" borderId="0" xfId="0" applyNumberFormat="1" applyFont="1" applyFill="1" applyAlignment="1">
      <alignment horizontal="right" vertical="top"/>
    </xf>
    <xf numFmtId="4" fontId="2" fillId="13" borderId="0" xfId="0" applyNumberFormat="1" applyFont="1" applyFill="1" applyAlignment="1">
      <alignment horizontal="right" vertical="top"/>
    </xf>
    <xf numFmtId="4" fontId="2" fillId="19" borderId="0" xfId="0" applyNumberFormat="1" applyFont="1" applyFill="1" applyAlignment="1">
      <alignment horizontal="right" vertical="top"/>
    </xf>
    <xf numFmtId="4" fontId="2" fillId="37" borderId="0" xfId="0" applyNumberFormat="1" applyFont="1" applyFill="1" applyAlignment="1">
      <alignment horizontal="right" vertical="top"/>
    </xf>
    <xf numFmtId="4" fontId="3" fillId="11" borderId="0" xfId="0" applyNumberFormat="1" applyFont="1" applyFill="1" applyAlignment="1">
      <alignment horizontal="right" vertical="top"/>
    </xf>
    <xf numFmtId="0" fontId="3" fillId="11" borderId="0" xfId="0" applyFont="1" applyFill="1" applyAlignment="1">
      <alignment horizontal="center" vertical="top" wrapText="1"/>
    </xf>
    <xf numFmtId="0" fontId="3" fillId="11" borderId="0" xfId="0" applyFont="1" applyFill="1" applyAlignment="1">
      <alignment horizontal="left" vertical="top" wrapText="1"/>
    </xf>
    <xf numFmtId="0" fontId="3" fillId="0" borderId="0" xfId="0" applyFont="1" applyAlignment="1">
      <alignment vertical="top" wrapText="1" readingOrder="1"/>
    </xf>
    <xf numFmtId="4" fontId="2" fillId="15" borderId="0" xfId="0" applyNumberFormat="1" applyFont="1" applyFill="1" applyAlignment="1">
      <alignment horizontal="right" vertical="top"/>
    </xf>
    <xf numFmtId="4" fontId="2" fillId="12" borderId="0" xfId="0" applyNumberFormat="1" applyFont="1" applyFill="1" applyAlignment="1">
      <alignment horizontal="right" vertical="top"/>
    </xf>
    <xf numFmtId="4" fontId="2" fillId="36" borderId="0" xfId="0" applyNumberFormat="1" applyFont="1" applyFill="1" applyAlignment="1">
      <alignment horizontal="right" vertical="top"/>
    </xf>
    <xf numFmtId="4" fontId="4" fillId="36" borderId="0" xfId="0" applyNumberFormat="1" applyFont="1" applyFill="1" applyAlignment="1">
      <alignment horizontal="right" vertical="top"/>
    </xf>
    <xf numFmtId="0" fontId="2" fillId="33" borderId="10" xfId="0" applyFont="1" applyFill="1" applyBorder="1" applyAlignment="1">
      <alignment horizontal="center" vertical="top" wrapText="1" readingOrder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5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55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/>
    </xf>
    <xf numFmtId="4" fontId="10" fillId="0" borderId="11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10" fillId="13" borderId="10" xfId="0" applyFont="1" applyFill="1" applyBorder="1" applyAlignment="1">
      <alignment vertical="center"/>
    </xf>
    <xf numFmtId="0" fontId="10" fillId="13" borderId="16" xfId="0" applyFont="1" applyFill="1" applyBorder="1" applyAlignment="1">
      <alignment vertical="center"/>
    </xf>
    <xf numFmtId="0" fontId="10" fillId="13" borderId="17" xfId="0" applyFont="1" applyFill="1" applyBorder="1" applyAlignment="1">
      <alignment vertical="center"/>
    </xf>
    <xf numFmtId="4" fontId="10" fillId="13" borderId="11" xfId="0" applyNumberFormat="1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/>
    </xf>
    <xf numFmtId="0" fontId="10" fillId="13" borderId="15" xfId="0" applyFont="1" applyFill="1" applyBorder="1" applyAlignment="1">
      <alignment/>
    </xf>
    <xf numFmtId="0" fontId="10" fillId="13" borderId="18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13" borderId="10" xfId="0" applyFont="1" applyFill="1" applyBorder="1" applyAlignment="1">
      <alignment/>
    </xf>
    <xf numFmtId="168" fontId="7" fillId="0" borderId="0" xfId="0" applyNumberFormat="1" applyFont="1" applyAlignment="1">
      <alignment horizontal="center"/>
    </xf>
    <xf numFmtId="0" fontId="12" fillId="35" borderId="0" xfId="0" applyFont="1" applyFill="1" applyAlignment="1">
      <alignment horizontal="center"/>
    </xf>
    <xf numFmtId="0" fontId="2" fillId="13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0" fontId="56" fillId="38" borderId="0" xfId="0" applyFont="1" applyFill="1" applyAlignment="1">
      <alignment horizontal="center" vertical="center"/>
    </xf>
    <xf numFmtId="0" fontId="56" fillId="38" borderId="19" xfId="0" applyFont="1" applyFill="1" applyBorder="1" applyAlignment="1">
      <alignment horizontal="center" vertical="center"/>
    </xf>
    <xf numFmtId="0" fontId="56" fillId="38" borderId="20" xfId="0" applyFont="1" applyFill="1" applyBorder="1" applyAlignment="1">
      <alignment horizontal="center" vertical="center"/>
    </xf>
    <xf numFmtId="0" fontId="56" fillId="38" borderId="21" xfId="0" applyFont="1" applyFill="1" applyBorder="1" applyAlignment="1">
      <alignment horizontal="center" vertical="center"/>
    </xf>
    <xf numFmtId="4" fontId="56" fillId="38" borderId="14" xfId="0" applyNumberFormat="1" applyFont="1" applyFill="1" applyBorder="1" applyAlignment="1">
      <alignment horizontal="center" vertical="center" wrapText="1"/>
    </xf>
    <xf numFmtId="4" fontId="56" fillId="38" borderId="17" xfId="0" applyNumberFormat="1" applyFont="1" applyFill="1" applyBorder="1" applyAlignment="1">
      <alignment horizontal="center" vertical="center" wrapText="1"/>
    </xf>
    <xf numFmtId="4" fontId="56" fillId="38" borderId="22" xfId="0" applyNumberFormat="1" applyFont="1" applyFill="1" applyBorder="1" applyAlignment="1">
      <alignment horizontal="center" vertical="center" wrapText="1"/>
    </xf>
    <xf numFmtId="4" fontId="56" fillId="38" borderId="21" xfId="0" applyNumberFormat="1" applyFont="1" applyFill="1" applyBorder="1" applyAlignment="1">
      <alignment horizontal="center" vertical="center" wrapText="1"/>
    </xf>
    <xf numFmtId="4" fontId="56" fillId="38" borderId="13" xfId="0" applyNumberFormat="1" applyFont="1" applyFill="1" applyBorder="1" applyAlignment="1">
      <alignment horizontal="center" vertical="center" wrapText="1"/>
    </xf>
    <xf numFmtId="4" fontId="56" fillId="38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5" borderId="0" xfId="0" applyFont="1" applyFill="1" applyAlignment="1">
      <alignment horizontal="left"/>
    </xf>
    <xf numFmtId="0" fontId="2" fillId="8" borderId="10" xfId="0" applyFont="1" applyFill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right" vertical="top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33" borderId="11" xfId="0" applyFont="1" applyFill="1" applyBorder="1" applyAlignment="1">
      <alignment horizontal="center" vertical="center" readingOrder="1"/>
    </xf>
    <xf numFmtId="0" fontId="2" fillId="33" borderId="12" xfId="0" applyFont="1" applyFill="1" applyBorder="1" applyAlignment="1">
      <alignment horizontal="center" vertical="center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 readingOrder="1"/>
    </xf>
    <xf numFmtId="0" fontId="2" fillId="1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2" fillId="12" borderId="0" xfId="0" applyFont="1" applyFill="1" applyAlignment="1">
      <alignment horizontal="left" vertical="top" wrapText="1"/>
    </xf>
    <xf numFmtId="0" fontId="4" fillId="11" borderId="0" xfId="0" applyFont="1" applyFill="1" applyAlignment="1">
      <alignment horizontal="left" vertical="top" wrapText="1"/>
    </xf>
    <xf numFmtId="0" fontId="2" fillId="36" borderId="0" xfId="0" applyFont="1" applyFill="1" applyAlignment="1">
      <alignment horizontal="left" vertical="top" wrapText="1"/>
    </xf>
    <xf numFmtId="0" fontId="2" fillId="19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2" fillId="37" borderId="0" xfId="0" applyFont="1" applyFill="1" applyAlignment="1">
      <alignment horizontal="left" vertical="top" wrapText="1"/>
    </xf>
    <xf numFmtId="0" fontId="2" fillId="13" borderId="0" xfId="0" applyFont="1" applyFill="1" applyAlignment="1">
      <alignment horizontal="left" vertical="top" wrapText="1" readingOrder="1"/>
    </xf>
    <xf numFmtId="0" fontId="2" fillId="13" borderId="0" xfId="0" applyFont="1" applyFill="1" applyAlignment="1">
      <alignment horizontal="left" vertical="top" wrapText="1"/>
    </xf>
    <xf numFmtId="0" fontId="3" fillId="11" borderId="0" xfId="0" applyFont="1" applyFill="1" applyAlignment="1">
      <alignment horizontal="left" vertical="top"/>
    </xf>
    <xf numFmtId="0" fontId="2" fillId="15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left" vertical="top" wrapText="1" readingOrder="1"/>
    </xf>
    <xf numFmtId="0" fontId="2" fillId="15" borderId="0" xfId="0" applyFont="1" applyFill="1" applyAlignment="1">
      <alignment horizontal="left" vertical="top" wrapText="1" readingOrder="1"/>
    </xf>
    <xf numFmtId="0" fontId="2" fillId="7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7" xfId="0" applyFont="1" applyFill="1" applyBorder="1" applyAlignment="1">
      <alignment horizontal="center" vertical="center" wrapText="1" readingOrder="1"/>
    </xf>
    <xf numFmtId="0" fontId="2" fillId="33" borderId="22" xfId="0" applyFont="1" applyFill="1" applyBorder="1" applyAlignment="1">
      <alignment horizontal="center" vertical="center" wrapText="1" readingOrder="1"/>
    </xf>
    <xf numFmtId="0" fontId="2" fillId="33" borderId="21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19050</xdr:rowOff>
    </xdr:from>
    <xdr:to>
      <xdr:col>1</xdr:col>
      <xdr:colOff>1152525</xdr:colOff>
      <xdr:row>3</xdr:row>
      <xdr:rowOff>123825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9050"/>
          <a:ext cx="419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K4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6.7109375" style="0" customWidth="1"/>
    <col min="2" max="2" width="18.7109375" style="0" customWidth="1"/>
    <col min="3" max="3" width="8.421875" style="0" customWidth="1"/>
    <col min="4" max="4" width="8.7109375" style="0" customWidth="1"/>
    <col min="5" max="5" width="33.140625" style="0" customWidth="1"/>
    <col min="6" max="6" width="16.421875" style="0" bestFit="1" customWidth="1"/>
    <col min="7" max="7" width="15.140625" style="0" bestFit="1" customWidth="1"/>
    <col min="8" max="8" width="16.421875" style="0" bestFit="1" customWidth="1"/>
    <col min="9" max="9" width="15.140625" style="0" bestFit="1" customWidth="1"/>
    <col min="10" max="10" width="16.421875" style="0" bestFit="1" customWidth="1"/>
    <col min="11" max="11" width="16.28125" style="0" bestFit="1" customWidth="1"/>
  </cols>
  <sheetData>
    <row r="1" spans="1:11" ht="12.75">
      <c r="A1" s="61"/>
      <c r="B1" s="61"/>
      <c r="C1" s="61"/>
      <c r="D1" s="61"/>
      <c r="E1" s="61"/>
      <c r="F1" s="62"/>
      <c r="G1" s="62"/>
      <c r="H1" s="62"/>
      <c r="I1" s="62"/>
      <c r="J1" s="62"/>
      <c r="K1" s="62"/>
    </row>
    <row r="2" spans="1:11" ht="12.75">
      <c r="A2" s="61"/>
      <c r="B2" s="61"/>
      <c r="C2" s="61"/>
      <c r="D2" s="61"/>
      <c r="E2" s="61"/>
      <c r="F2" s="62"/>
      <c r="G2" s="62"/>
      <c r="H2" s="62"/>
      <c r="I2" s="62"/>
      <c r="J2" s="62"/>
      <c r="K2" s="62"/>
    </row>
    <row r="3" spans="1:11" ht="12.75">
      <c r="A3" s="61"/>
      <c r="B3" s="61"/>
      <c r="C3" s="62"/>
      <c r="D3" s="62"/>
      <c r="E3" s="62"/>
      <c r="F3" s="62"/>
      <c r="G3" s="62"/>
      <c r="H3" s="62"/>
      <c r="I3" s="62"/>
      <c r="J3" s="62"/>
      <c r="K3" s="62"/>
    </row>
    <row r="4" spans="1:11" ht="12.75">
      <c r="A4" s="61"/>
      <c r="B4" s="61"/>
      <c r="C4" s="62"/>
      <c r="D4" s="62"/>
      <c r="E4" s="62"/>
      <c r="F4" s="62"/>
      <c r="G4" s="62"/>
      <c r="H4" s="62"/>
      <c r="I4" s="62"/>
      <c r="J4" s="92" t="s">
        <v>337</v>
      </c>
      <c r="K4" s="62"/>
    </row>
    <row r="5" spans="1:11" ht="15">
      <c r="A5" s="117" t="s">
        <v>294</v>
      </c>
      <c r="B5" s="117"/>
      <c r="C5" s="117"/>
      <c r="D5" s="117"/>
      <c r="E5" s="62"/>
      <c r="F5" s="61"/>
      <c r="G5" s="61"/>
      <c r="H5" s="61"/>
      <c r="I5" s="61"/>
      <c r="J5" s="61"/>
      <c r="K5" s="61"/>
    </row>
    <row r="6" spans="1:11" ht="15">
      <c r="A6" s="117" t="s">
        <v>295</v>
      </c>
      <c r="B6" s="117"/>
      <c r="C6" s="117"/>
      <c r="D6" s="117"/>
      <c r="E6" s="62"/>
      <c r="F6" s="61"/>
      <c r="G6" s="61"/>
      <c r="H6" s="61"/>
      <c r="I6" s="61"/>
      <c r="J6" s="61"/>
      <c r="K6" s="61"/>
    </row>
    <row r="7" spans="1:11" ht="15">
      <c r="A7" s="117" t="s">
        <v>296</v>
      </c>
      <c r="B7" s="117"/>
      <c r="C7" s="117"/>
      <c r="D7" s="117"/>
      <c r="E7" s="62"/>
      <c r="F7" s="61"/>
      <c r="G7" s="61"/>
      <c r="H7" s="61"/>
      <c r="I7" s="61"/>
      <c r="J7" s="61"/>
      <c r="K7" s="61"/>
    </row>
    <row r="8" spans="1:11" ht="15.75">
      <c r="A8" s="118" t="s">
        <v>297</v>
      </c>
      <c r="B8" s="118"/>
      <c r="C8" s="118"/>
      <c r="D8" s="118"/>
      <c r="E8" s="62"/>
      <c r="F8" s="63"/>
      <c r="G8" s="63"/>
      <c r="H8" s="63"/>
      <c r="I8" s="63"/>
      <c r="J8" s="63"/>
      <c r="K8" s="63"/>
    </row>
    <row r="9" spans="1:11" ht="12.75">
      <c r="A9" s="61"/>
      <c r="B9" s="61"/>
      <c r="C9" s="61"/>
      <c r="D9" s="61"/>
      <c r="E9" s="62"/>
      <c r="F9" s="61"/>
      <c r="G9" s="61"/>
      <c r="H9" s="61"/>
      <c r="I9" s="61"/>
      <c r="J9" s="61"/>
      <c r="K9" s="61"/>
    </row>
    <row r="10" spans="1:11" ht="15">
      <c r="A10" s="119" t="s">
        <v>335</v>
      </c>
      <c r="B10" s="119"/>
      <c r="C10" s="119"/>
      <c r="D10" s="119"/>
      <c r="E10" s="62"/>
      <c r="F10" s="61"/>
      <c r="G10" s="61"/>
      <c r="H10" s="61"/>
      <c r="I10" s="61"/>
      <c r="J10" s="61"/>
      <c r="K10" s="61"/>
    </row>
    <row r="11" spans="1:11" ht="15">
      <c r="A11" s="119" t="s">
        <v>336</v>
      </c>
      <c r="B11" s="119"/>
      <c r="C11" s="119"/>
      <c r="D11" s="119"/>
      <c r="E11" s="62"/>
      <c r="F11" s="61"/>
      <c r="G11" s="61"/>
      <c r="H11" s="61"/>
      <c r="I11" s="61"/>
      <c r="J11" s="61"/>
      <c r="K11" s="61"/>
    </row>
    <row r="12" spans="1:11" ht="15">
      <c r="A12" s="103" t="s">
        <v>298</v>
      </c>
      <c r="B12" s="103"/>
      <c r="C12" s="103"/>
      <c r="D12" s="103"/>
      <c r="E12" s="60"/>
      <c r="F12" s="64"/>
      <c r="G12" s="64"/>
      <c r="H12" s="64"/>
      <c r="I12" s="64"/>
      <c r="J12" s="64"/>
      <c r="K12" s="64"/>
    </row>
    <row r="13" spans="1:11" ht="12.75">
      <c r="A13" s="61"/>
      <c r="B13" s="61"/>
      <c r="C13" s="61"/>
      <c r="D13" s="61"/>
      <c r="E13" s="62"/>
      <c r="F13" s="61"/>
      <c r="G13" s="61"/>
      <c r="H13" s="61"/>
      <c r="I13" s="61"/>
      <c r="J13" s="61"/>
      <c r="K13" s="61"/>
    </row>
    <row r="14" spans="1:11" ht="15">
      <c r="A14" s="60" t="s">
        <v>323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5">
      <c r="A15" s="60" t="s">
        <v>322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2.75">
      <c r="A16" s="62"/>
      <c r="B16" s="62"/>
      <c r="C16" s="62"/>
      <c r="D16" s="62"/>
      <c r="E16" s="62"/>
      <c r="F16" s="65"/>
      <c r="G16" s="65"/>
      <c r="H16" s="65"/>
      <c r="I16" s="65"/>
      <c r="J16" s="65"/>
      <c r="K16" s="65"/>
    </row>
    <row r="17" spans="1:11" ht="15.75">
      <c r="A17" s="104" t="s">
        <v>299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15.75">
      <c r="A18" s="104" t="s">
        <v>300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7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5">
      <c r="A20" s="60" t="s">
        <v>301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9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15.75">
      <c r="A22" s="105" t="s">
        <v>302</v>
      </c>
      <c r="B22" s="105"/>
      <c r="C22" s="105"/>
      <c r="D22" s="105"/>
      <c r="E22" s="106"/>
      <c r="F22" s="111" t="s">
        <v>303</v>
      </c>
      <c r="G22" s="112"/>
      <c r="H22" s="115" t="s">
        <v>47</v>
      </c>
      <c r="I22" s="116"/>
      <c r="J22" s="111" t="s">
        <v>304</v>
      </c>
      <c r="K22" s="112"/>
    </row>
    <row r="23" spans="1:11" ht="15.75">
      <c r="A23" s="107"/>
      <c r="B23" s="107"/>
      <c r="C23" s="107"/>
      <c r="D23" s="107"/>
      <c r="E23" s="108"/>
      <c r="F23" s="113"/>
      <c r="G23" s="114"/>
      <c r="H23" s="113" t="s">
        <v>48</v>
      </c>
      <c r="I23" s="114"/>
      <c r="J23" s="113"/>
      <c r="K23" s="114"/>
    </row>
    <row r="24" spans="1:11" ht="15">
      <c r="A24" s="107"/>
      <c r="B24" s="107"/>
      <c r="C24" s="107"/>
      <c r="D24" s="107"/>
      <c r="E24" s="108"/>
      <c r="F24" s="67" t="s">
        <v>305</v>
      </c>
      <c r="G24" s="67" t="s">
        <v>306</v>
      </c>
      <c r="H24" s="67" t="s">
        <v>305</v>
      </c>
      <c r="I24" s="67" t="s">
        <v>306</v>
      </c>
      <c r="J24" s="67" t="s">
        <v>305</v>
      </c>
      <c r="K24" s="67" t="s">
        <v>306</v>
      </c>
    </row>
    <row r="25" spans="1:11" ht="15">
      <c r="A25" s="109"/>
      <c r="B25" s="109"/>
      <c r="C25" s="109"/>
      <c r="D25" s="109"/>
      <c r="E25" s="110"/>
      <c r="F25" s="68">
        <v>1</v>
      </c>
      <c r="G25" s="68">
        <v>2</v>
      </c>
      <c r="H25" s="68">
        <v>3</v>
      </c>
      <c r="I25" s="68">
        <v>4</v>
      </c>
      <c r="J25" s="68">
        <v>5</v>
      </c>
      <c r="K25" s="68">
        <v>6</v>
      </c>
    </row>
    <row r="26" spans="1:11" ht="15.75">
      <c r="A26" s="80" t="s">
        <v>50</v>
      </c>
      <c r="B26" s="81"/>
      <c r="C26" s="81"/>
      <c r="D26" s="81"/>
      <c r="E26" s="82"/>
      <c r="F26" s="83"/>
      <c r="G26" s="83"/>
      <c r="H26" s="83"/>
      <c r="I26" s="83"/>
      <c r="J26" s="83"/>
      <c r="K26" s="83"/>
    </row>
    <row r="27" spans="1:11" ht="15.75">
      <c r="A27" s="69">
        <v>6</v>
      </c>
      <c r="B27" s="97" t="s">
        <v>307</v>
      </c>
      <c r="C27" s="98"/>
      <c r="D27" s="98"/>
      <c r="E27" s="99"/>
      <c r="F27" s="70">
        <v>25593051.42</v>
      </c>
      <c r="G27" s="70">
        <f>F27/7.5345</f>
        <v>3396781.6603623335</v>
      </c>
      <c r="H27" s="71">
        <f aca="true" t="shared" si="0" ref="H27:I31">J27-F27</f>
        <v>6547267.044885002</v>
      </c>
      <c r="I27" s="71">
        <f t="shared" si="0"/>
        <v>868971.6696376665</v>
      </c>
      <c r="J27" s="70">
        <f>K27*7.5345</f>
        <v>32140318.464885004</v>
      </c>
      <c r="K27" s="70">
        <v>4265753.33</v>
      </c>
    </row>
    <row r="28" spans="1:11" ht="15.75">
      <c r="A28" s="72">
        <v>7</v>
      </c>
      <c r="B28" s="72" t="s">
        <v>308</v>
      </c>
      <c r="C28" s="72"/>
      <c r="D28" s="72"/>
      <c r="E28" s="72"/>
      <c r="F28" s="73">
        <v>1010037.4</v>
      </c>
      <c r="G28" s="70">
        <f>F28/7.5345</f>
        <v>134055.000331807</v>
      </c>
      <c r="H28" s="71">
        <f t="shared" si="0"/>
        <v>-955035.55</v>
      </c>
      <c r="I28" s="71">
        <f t="shared" si="0"/>
        <v>-126755.00033180701</v>
      </c>
      <c r="J28" s="73">
        <f>K28*7.5345</f>
        <v>55001.850000000006</v>
      </c>
      <c r="K28" s="73">
        <v>7300</v>
      </c>
    </row>
    <row r="29" spans="1:11" ht="15.75">
      <c r="A29" s="69">
        <v>3</v>
      </c>
      <c r="B29" s="97" t="s">
        <v>309</v>
      </c>
      <c r="C29" s="98"/>
      <c r="D29" s="98"/>
      <c r="E29" s="99"/>
      <c r="F29" s="73">
        <v>19358620.73</v>
      </c>
      <c r="G29" s="70">
        <f>F29/7.5345</f>
        <v>2569330.5103191985</v>
      </c>
      <c r="H29" s="71">
        <f t="shared" si="0"/>
        <v>1889282.2769199982</v>
      </c>
      <c r="I29" s="71">
        <f t="shared" si="0"/>
        <v>250750.8496808014</v>
      </c>
      <c r="J29" s="73">
        <f>K29*7.5345</f>
        <v>21247903.00692</v>
      </c>
      <c r="K29" s="73">
        <v>2820081.36</v>
      </c>
    </row>
    <row r="30" spans="1:11" ht="15.75">
      <c r="A30" s="72">
        <v>4</v>
      </c>
      <c r="B30" s="72" t="s">
        <v>310</v>
      </c>
      <c r="C30" s="72"/>
      <c r="D30" s="72"/>
      <c r="E30" s="72"/>
      <c r="F30" s="73">
        <v>14644411.41</v>
      </c>
      <c r="G30" s="70">
        <f>F30/7.5345</f>
        <v>1943647.4099143937</v>
      </c>
      <c r="H30" s="71">
        <f t="shared" si="0"/>
        <v>2798944.3150200024</v>
      </c>
      <c r="I30" s="71">
        <f t="shared" si="0"/>
        <v>371483.7500856065</v>
      </c>
      <c r="J30" s="73">
        <f>K30*7.5345</f>
        <v>17443355.725020003</v>
      </c>
      <c r="K30" s="73">
        <v>2315131.16</v>
      </c>
    </row>
    <row r="31" spans="1:11" ht="15.75">
      <c r="A31" s="74"/>
      <c r="B31" s="97" t="s">
        <v>311</v>
      </c>
      <c r="C31" s="98"/>
      <c r="D31" s="98"/>
      <c r="E31" s="99"/>
      <c r="F31" s="75">
        <f>(F27+F28)-(F29+F30)</f>
        <v>-7399943.32</v>
      </c>
      <c r="G31" s="75">
        <f>(G27+G28)-(G29+G30)</f>
        <v>-982141.2595394519</v>
      </c>
      <c r="H31" s="71">
        <f t="shared" si="0"/>
        <v>904004.9029450044</v>
      </c>
      <c r="I31" s="71">
        <f t="shared" si="0"/>
        <v>119982.06953945244</v>
      </c>
      <c r="J31" s="75">
        <f>(J27+J28)-(J29+J30)</f>
        <v>-6495938.417054996</v>
      </c>
      <c r="K31" s="75">
        <f>(K27+K28)-(K29+K30)</f>
        <v>-862159.1899999995</v>
      </c>
    </row>
    <row r="32" spans="1:11" ht="15.75">
      <c r="A32" s="84" t="s">
        <v>122</v>
      </c>
      <c r="B32" s="85"/>
      <c r="C32" s="85"/>
      <c r="D32" s="85"/>
      <c r="E32" s="86"/>
      <c r="F32" s="85"/>
      <c r="G32" s="85"/>
      <c r="H32" s="85"/>
      <c r="I32" s="85"/>
      <c r="J32" s="85"/>
      <c r="K32" s="90"/>
    </row>
    <row r="33" spans="1:11" ht="15.75">
      <c r="A33" s="87">
        <v>8</v>
      </c>
      <c r="B33" s="87" t="s">
        <v>312</v>
      </c>
      <c r="C33" s="87"/>
      <c r="D33" s="87"/>
      <c r="E33" s="87"/>
      <c r="F33" s="88">
        <v>3100009.75</v>
      </c>
      <c r="G33" s="88">
        <f>F33/7.5345</f>
        <v>411442.0001327228</v>
      </c>
      <c r="H33" s="89">
        <f aca="true" t="shared" si="1" ref="H33:I35">J33-F33</f>
        <v>-3100009.75</v>
      </c>
      <c r="I33" s="89">
        <f t="shared" si="1"/>
        <v>-411442.0001327228</v>
      </c>
      <c r="J33" s="88">
        <v>0</v>
      </c>
      <c r="K33" s="88">
        <v>0</v>
      </c>
    </row>
    <row r="34" spans="1:11" ht="15.75">
      <c r="A34" s="72">
        <v>5</v>
      </c>
      <c r="B34" s="72" t="s">
        <v>313</v>
      </c>
      <c r="C34" s="72"/>
      <c r="D34" s="72"/>
      <c r="E34" s="72"/>
      <c r="F34" s="73">
        <v>716998.09</v>
      </c>
      <c r="G34" s="73">
        <f>F34/7.5345</f>
        <v>95162.0001327228</v>
      </c>
      <c r="H34" s="76">
        <f t="shared" si="1"/>
        <v>-56222.439999999944</v>
      </c>
      <c r="I34" s="76">
        <f t="shared" si="1"/>
        <v>-7462.000132722795</v>
      </c>
      <c r="J34" s="73">
        <f>K34*7.5345</f>
        <v>660775.65</v>
      </c>
      <c r="K34" s="73">
        <v>87700</v>
      </c>
    </row>
    <row r="35" spans="1:11" ht="15.75">
      <c r="A35" s="72"/>
      <c r="B35" s="72" t="s">
        <v>314</v>
      </c>
      <c r="C35" s="72"/>
      <c r="D35" s="72"/>
      <c r="E35" s="72"/>
      <c r="F35" s="73">
        <f>F33-F34</f>
        <v>2383011.66</v>
      </c>
      <c r="G35" s="73">
        <f>F35/7.5345</f>
        <v>316280</v>
      </c>
      <c r="H35" s="76">
        <f t="shared" si="1"/>
        <v>-3043787.31</v>
      </c>
      <c r="I35" s="76">
        <f t="shared" si="1"/>
        <v>-403980</v>
      </c>
      <c r="J35" s="73">
        <f>J33-J34</f>
        <v>-660775.65</v>
      </c>
      <c r="K35" s="73">
        <f>K33-K34</f>
        <v>-87700</v>
      </c>
    </row>
    <row r="36" spans="1:11" ht="15.75">
      <c r="A36" s="90" t="s">
        <v>315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1:11" ht="15.75">
      <c r="A37" s="72">
        <v>9</v>
      </c>
      <c r="B37" s="97" t="s">
        <v>316</v>
      </c>
      <c r="C37" s="98"/>
      <c r="D37" s="98"/>
      <c r="E37" s="99"/>
      <c r="F37" s="75">
        <v>0</v>
      </c>
      <c r="G37" s="75">
        <f>F37/7.5345</f>
        <v>0</v>
      </c>
      <c r="H37" s="77">
        <f aca="true" t="shared" si="2" ref="H37:I39">J37-F37</f>
        <v>0</v>
      </c>
      <c r="I37" s="77">
        <f t="shared" si="2"/>
        <v>0</v>
      </c>
      <c r="J37" s="75">
        <f>K37*7.5345</f>
        <v>0</v>
      </c>
      <c r="K37" s="75">
        <v>0</v>
      </c>
    </row>
    <row r="38" spans="1:11" ht="15.75">
      <c r="A38" s="72"/>
      <c r="B38" s="97" t="s">
        <v>317</v>
      </c>
      <c r="C38" s="98"/>
      <c r="D38" s="98"/>
      <c r="E38" s="99"/>
      <c r="F38" s="73">
        <v>5016931.66</v>
      </c>
      <c r="G38" s="75">
        <f>F38/7.5345</f>
        <v>665861.2595394518</v>
      </c>
      <c r="H38" s="77">
        <f t="shared" si="2"/>
        <v>2139782.407055</v>
      </c>
      <c r="I38" s="77">
        <f t="shared" si="2"/>
        <v>283997.93046054814</v>
      </c>
      <c r="J38" s="73">
        <f>K38*7.5345</f>
        <v>7156714.067055</v>
      </c>
      <c r="K38" s="73">
        <v>949859.19</v>
      </c>
    </row>
    <row r="39" spans="1:11" ht="15.75">
      <c r="A39" s="72"/>
      <c r="B39" s="100" t="s">
        <v>318</v>
      </c>
      <c r="C39" s="101"/>
      <c r="D39" s="101"/>
      <c r="E39" s="102"/>
      <c r="F39" s="73">
        <f>G39*7.5345</f>
        <v>5016931.66</v>
      </c>
      <c r="G39" s="73">
        <f>G37+G38</f>
        <v>665861.2595394518</v>
      </c>
      <c r="H39" s="77">
        <f t="shared" si="2"/>
        <v>2139782.407055</v>
      </c>
      <c r="I39" s="77">
        <f t="shared" si="2"/>
        <v>283997.93046054814</v>
      </c>
      <c r="J39" s="73">
        <f>K39*7.5345</f>
        <v>7156714.067055</v>
      </c>
      <c r="K39" s="73">
        <v>949859.19</v>
      </c>
    </row>
    <row r="40" spans="1:11" ht="12.7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15.75">
      <c r="A41" s="94" t="s">
        <v>319</v>
      </c>
      <c r="B41" s="95"/>
      <c r="C41" s="95"/>
      <c r="D41" s="95"/>
      <c r="E41" s="96"/>
      <c r="F41" s="73">
        <f>F27+F28+F33</f>
        <v>29703098.57</v>
      </c>
      <c r="G41" s="73">
        <f>G27+G28+G33</f>
        <v>3942278.6608268633</v>
      </c>
      <c r="H41" s="76">
        <f aca="true" t="shared" si="3" ref="H41:I44">J41-F41</f>
        <v>2492221.744885005</v>
      </c>
      <c r="I41" s="76">
        <f t="shared" si="3"/>
        <v>330774.6691731368</v>
      </c>
      <c r="J41" s="73">
        <f>J27+J28+J33</f>
        <v>32195320.314885005</v>
      </c>
      <c r="K41" s="73">
        <f>K27+K28+K33</f>
        <v>4273053.33</v>
      </c>
    </row>
    <row r="42" spans="1:11" ht="15.75">
      <c r="A42" s="94" t="s">
        <v>320</v>
      </c>
      <c r="B42" s="95"/>
      <c r="C42" s="95"/>
      <c r="D42" s="95"/>
      <c r="E42" s="96"/>
      <c r="F42" s="73">
        <f>F29+F30+F34</f>
        <v>34720030.230000004</v>
      </c>
      <c r="G42" s="73">
        <f>G29+G30+G34</f>
        <v>4608139.920366315</v>
      </c>
      <c r="H42" s="76">
        <f t="shared" si="3"/>
        <v>4632004.151939996</v>
      </c>
      <c r="I42" s="76">
        <f t="shared" si="3"/>
        <v>614772.5996336844</v>
      </c>
      <c r="J42" s="73">
        <f>J29+J30+J34</f>
        <v>39352034.38194</v>
      </c>
      <c r="K42" s="73">
        <f>K29+K30+K34</f>
        <v>5222912.52</v>
      </c>
    </row>
    <row r="43" spans="1:11" ht="15.75">
      <c r="A43" s="94" t="s">
        <v>334</v>
      </c>
      <c r="B43" s="95"/>
      <c r="C43" s="95"/>
      <c r="D43" s="95"/>
      <c r="E43" s="96"/>
      <c r="F43" s="73">
        <f>F39</f>
        <v>5016931.66</v>
      </c>
      <c r="G43" s="73">
        <f>G39</f>
        <v>665861.2595394518</v>
      </c>
      <c r="H43" s="76">
        <f t="shared" si="3"/>
        <v>2139782.407055</v>
      </c>
      <c r="I43" s="76">
        <f t="shared" si="3"/>
        <v>283997.93046054814</v>
      </c>
      <c r="J43" s="73">
        <f>J39</f>
        <v>7156714.067055</v>
      </c>
      <c r="K43" s="73">
        <f>K39</f>
        <v>949859.19</v>
      </c>
    </row>
    <row r="44" spans="1:11" ht="15.75">
      <c r="A44" s="94" t="s">
        <v>321</v>
      </c>
      <c r="B44" s="95"/>
      <c r="C44" s="95"/>
      <c r="D44" s="95"/>
      <c r="E44" s="96"/>
      <c r="F44" s="73">
        <f>F41+F43-F42</f>
        <v>0</v>
      </c>
      <c r="G44" s="73">
        <f>G41+G43-G42</f>
        <v>0</v>
      </c>
      <c r="H44" s="76">
        <f t="shared" si="3"/>
        <v>0</v>
      </c>
      <c r="I44" s="76">
        <f t="shared" si="3"/>
        <v>0</v>
      </c>
      <c r="J44" s="73">
        <f>J41+J43-J42</f>
        <v>0</v>
      </c>
      <c r="K44" s="73">
        <f>K41+K43-K42</f>
        <v>0</v>
      </c>
    </row>
  </sheetData>
  <sheetProtection/>
  <mergeCells count="24">
    <mergeCell ref="A5:D5"/>
    <mergeCell ref="A6:D6"/>
    <mergeCell ref="A7:D7"/>
    <mergeCell ref="A8:D8"/>
    <mergeCell ref="A10:D10"/>
    <mergeCell ref="A11:D11"/>
    <mergeCell ref="A12:D12"/>
    <mergeCell ref="A17:K17"/>
    <mergeCell ref="A18:K18"/>
    <mergeCell ref="A22:E25"/>
    <mergeCell ref="F22:G23"/>
    <mergeCell ref="H22:I22"/>
    <mergeCell ref="J22:K23"/>
    <mergeCell ref="H23:I23"/>
    <mergeCell ref="A41:E41"/>
    <mergeCell ref="A42:E42"/>
    <mergeCell ref="A43:E43"/>
    <mergeCell ref="A44:E44"/>
    <mergeCell ref="B27:E27"/>
    <mergeCell ref="B29:E29"/>
    <mergeCell ref="B31:E31"/>
    <mergeCell ref="B37:E37"/>
    <mergeCell ref="B38:E38"/>
    <mergeCell ref="B39:E39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E78"/>
  <sheetViews>
    <sheetView showGridLines="0" zoomScalePageLayoutView="0" workbookViewId="0" topLeftCell="A46">
      <selection activeCell="A77" sqref="A77:E78"/>
    </sheetView>
  </sheetViews>
  <sheetFormatPr defaultColWidth="6.8515625" defaultRowHeight="12.75"/>
  <cols>
    <col min="1" max="1" width="8.00390625" style="1" bestFit="1" customWidth="1"/>
    <col min="2" max="2" width="104.7109375" style="1" customWidth="1"/>
    <col min="3" max="3" width="31.28125" style="1" customWidth="1"/>
    <col min="4" max="4" width="28.140625" style="1" customWidth="1"/>
    <col min="5" max="5" width="26.28125" style="1" customWidth="1"/>
    <col min="6" max="16384" width="6.8515625" style="1" customWidth="1"/>
  </cols>
  <sheetData>
    <row r="1" spans="1:5" ht="15">
      <c r="A1" s="60" t="s">
        <v>293</v>
      </c>
      <c r="B1" s="60"/>
      <c r="C1" s="60"/>
      <c r="D1" s="60"/>
      <c r="E1" s="60"/>
    </row>
    <row r="2" spans="1:5" ht="15">
      <c r="A2" s="103" t="s">
        <v>338</v>
      </c>
      <c r="B2" s="103"/>
      <c r="C2" s="103"/>
      <c r="D2" s="103"/>
      <c r="E2" s="103"/>
    </row>
    <row r="4" spans="1:5" ht="15.75" customHeight="1">
      <c r="A4" s="13"/>
      <c r="B4" s="123"/>
      <c r="C4" s="122" t="s">
        <v>46</v>
      </c>
      <c r="D4" s="12" t="s">
        <v>47</v>
      </c>
      <c r="E4" s="122" t="s">
        <v>49</v>
      </c>
    </row>
    <row r="5" spans="1:5" ht="15" customHeight="1">
      <c r="A5" s="13"/>
      <c r="B5" s="123"/>
      <c r="C5" s="122"/>
      <c r="D5" s="12" t="s">
        <v>48</v>
      </c>
      <c r="E5" s="122"/>
    </row>
    <row r="6" spans="1:5" s="4" customFormat="1" ht="12" customHeight="1">
      <c r="A6" s="13"/>
      <c r="B6" s="123"/>
      <c r="C6" s="18">
        <v>1</v>
      </c>
      <c r="D6" s="18">
        <v>2</v>
      </c>
      <c r="E6" s="18">
        <v>3</v>
      </c>
    </row>
    <row r="7" spans="1:5" s="17" customFormat="1" ht="15.75">
      <c r="A7" s="120" t="s">
        <v>50</v>
      </c>
      <c r="B7" s="120"/>
      <c r="C7" s="120"/>
      <c r="D7" s="120"/>
      <c r="E7" s="120"/>
    </row>
    <row r="8" spans="1:5" ht="15.75">
      <c r="A8" s="5" t="s">
        <v>0</v>
      </c>
      <c r="B8" s="6" t="s">
        <v>1</v>
      </c>
      <c r="C8" s="7">
        <v>3396781.66</v>
      </c>
      <c r="D8" s="7">
        <v>918971.67</v>
      </c>
      <c r="E8" s="7">
        <v>4315753.33</v>
      </c>
    </row>
    <row r="9" spans="1:5" ht="15.75">
      <c r="A9" s="8" t="s">
        <v>2</v>
      </c>
      <c r="B9" s="9" t="s">
        <v>3</v>
      </c>
      <c r="C9" s="10">
        <v>1605157.4</v>
      </c>
      <c r="D9" s="10">
        <v>465415.62</v>
      </c>
      <c r="E9" s="10">
        <v>2070573.02</v>
      </c>
    </row>
    <row r="10" spans="2:5" ht="16.5" customHeight="1">
      <c r="B10" s="2" t="s">
        <v>4</v>
      </c>
      <c r="C10" s="3" t="s">
        <v>5</v>
      </c>
      <c r="D10" s="16">
        <v>465415.62</v>
      </c>
      <c r="E10" s="16">
        <v>2070573.02</v>
      </c>
    </row>
    <row r="11" spans="1:5" ht="15.75">
      <c r="A11" s="8" t="s">
        <v>6</v>
      </c>
      <c r="B11" s="11" t="s">
        <v>7</v>
      </c>
      <c r="C11" s="10">
        <v>1167834.96</v>
      </c>
      <c r="D11" s="10">
        <v>483130.36</v>
      </c>
      <c r="E11" s="10">
        <v>1650965.32</v>
      </c>
    </row>
    <row r="12" spans="2:5" ht="15">
      <c r="B12" s="124" t="s">
        <v>8</v>
      </c>
      <c r="C12" s="121" t="s">
        <v>9</v>
      </c>
      <c r="D12" s="121" t="s">
        <v>330</v>
      </c>
      <c r="E12" s="121" t="s">
        <v>329</v>
      </c>
    </row>
    <row r="13" spans="2:5" ht="15">
      <c r="B13" s="124"/>
      <c r="C13" s="121"/>
      <c r="D13" s="121"/>
      <c r="E13" s="121"/>
    </row>
    <row r="14" spans="1:5" ht="15.75">
      <c r="A14" s="8" t="s">
        <v>10</v>
      </c>
      <c r="B14" s="9" t="s">
        <v>11</v>
      </c>
      <c r="C14" s="10">
        <v>103858.67</v>
      </c>
      <c r="D14" s="10">
        <v>-43467.62</v>
      </c>
      <c r="E14" s="10">
        <v>60391.05</v>
      </c>
    </row>
    <row r="15" spans="2:5" ht="15">
      <c r="B15" s="124" t="s">
        <v>12</v>
      </c>
      <c r="C15" s="121" t="s">
        <v>13</v>
      </c>
      <c r="D15" s="121" t="s">
        <v>14</v>
      </c>
      <c r="E15" s="121" t="s">
        <v>15</v>
      </c>
    </row>
    <row r="16" spans="2:5" ht="15">
      <c r="B16" s="124"/>
      <c r="C16" s="121"/>
      <c r="D16" s="121"/>
      <c r="E16" s="121"/>
    </row>
    <row r="17" spans="1:5" ht="15.75">
      <c r="A17" s="8" t="s">
        <v>16</v>
      </c>
      <c r="B17" s="11" t="s">
        <v>17</v>
      </c>
      <c r="C17" s="10">
        <v>468961.63</v>
      </c>
      <c r="D17" s="10">
        <v>-16065.98</v>
      </c>
      <c r="E17" s="10">
        <v>452895.65</v>
      </c>
    </row>
    <row r="18" spans="2:5" ht="15">
      <c r="B18" s="124" t="s">
        <v>18</v>
      </c>
      <c r="C18" s="121" t="s">
        <v>19</v>
      </c>
      <c r="D18" s="121" t="s">
        <v>20</v>
      </c>
      <c r="E18" s="121" t="s">
        <v>21</v>
      </c>
    </row>
    <row r="19" spans="2:5" ht="15">
      <c r="B19" s="124"/>
      <c r="C19" s="121"/>
      <c r="D19" s="121"/>
      <c r="E19" s="121"/>
    </row>
    <row r="20" spans="2:5" ht="15">
      <c r="B20" s="124"/>
      <c r="C20" s="121"/>
      <c r="D20" s="121"/>
      <c r="E20" s="121"/>
    </row>
    <row r="21" spans="1:5" ht="15.75">
      <c r="A21" s="8" t="s">
        <v>22</v>
      </c>
      <c r="B21" s="11" t="s">
        <v>23</v>
      </c>
      <c r="C21" s="10">
        <v>44329</v>
      </c>
      <c r="D21" s="10">
        <v>-13400.71</v>
      </c>
      <c r="E21" s="10">
        <v>30928.29</v>
      </c>
    </row>
    <row r="22" spans="2:5" ht="15">
      <c r="B22" s="124" t="s">
        <v>24</v>
      </c>
      <c r="C22" s="121" t="s">
        <v>25</v>
      </c>
      <c r="D22" s="121" t="s">
        <v>26</v>
      </c>
      <c r="E22" s="121" t="s">
        <v>27</v>
      </c>
    </row>
    <row r="23" spans="2:5" ht="15">
      <c r="B23" s="124"/>
      <c r="C23" s="121"/>
      <c r="D23" s="121"/>
      <c r="E23" s="121"/>
    </row>
    <row r="24" spans="1:5" ht="15.75">
      <c r="A24" s="8" t="s">
        <v>28</v>
      </c>
      <c r="B24" s="9" t="s">
        <v>29</v>
      </c>
      <c r="C24" s="10">
        <v>6640</v>
      </c>
      <c r="D24" s="10">
        <v>-6640</v>
      </c>
      <c r="E24" s="10">
        <v>0</v>
      </c>
    </row>
    <row r="25" spans="2:5" ht="15">
      <c r="B25" s="2" t="s">
        <v>30</v>
      </c>
      <c r="C25" s="3" t="s">
        <v>31</v>
      </c>
      <c r="D25" s="3" t="s">
        <v>32</v>
      </c>
      <c r="E25" s="3" t="s">
        <v>33</v>
      </c>
    </row>
    <row r="26" spans="1:5" ht="15.75">
      <c r="A26" s="5" t="s">
        <v>34</v>
      </c>
      <c r="B26" s="6" t="s">
        <v>35</v>
      </c>
      <c r="C26" s="7">
        <v>134055</v>
      </c>
      <c r="D26" s="7">
        <v>-126755</v>
      </c>
      <c r="E26" s="7">
        <v>7300</v>
      </c>
    </row>
    <row r="27" spans="1:5" ht="15.75">
      <c r="A27" s="8" t="s">
        <v>36</v>
      </c>
      <c r="B27" s="9" t="s">
        <v>37</v>
      </c>
      <c r="C27" s="10">
        <v>13275</v>
      </c>
      <c r="D27" s="10">
        <v>-5975</v>
      </c>
      <c r="E27" s="10">
        <v>7300</v>
      </c>
    </row>
    <row r="28" spans="2:5" ht="15">
      <c r="B28" s="2" t="s">
        <v>38</v>
      </c>
      <c r="C28" s="3" t="s">
        <v>39</v>
      </c>
      <c r="D28" s="3" t="s">
        <v>40</v>
      </c>
      <c r="E28" s="3" t="s">
        <v>41</v>
      </c>
    </row>
    <row r="29" spans="1:5" ht="15.75">
      <c r="A29" s="8" t="s">
        <v>42</v>
      </c>
      <c r="B29" s="9" t="s">
        <v>43</v>
      </c>
      <c r="C29" s="10">
        <v>120780</v>
      </c>
      <c r="D29" s="10">
        <v>-120780</v>
      </c>
      <c r="E29" s="10">
        <v>0</v>
      </c>
    </row>
    <row r="30" spans="2:5" ht="15.75" customHeight="1">
      <c r="B30" s="2" t="s">
        <v>38</v>
      </c>
      <c r="C30" s="3" t="s">
        <v>44</v>
      </c>
      <c r="D30" s="3" t="s">
        <v>45</v>
      </c>
      <c r="E30" s="3" t="s">
        <v>33</v>
      </c>
    </row>
    <row r="31" spans="1:5" ht="15.75">
      <c r="A31" s="5" t="s">
        <v>51</v>
      </c>
      <c r="B31" s="6" t="s">
        <v>52</v>
      </c>
      <c r="C31" s="7">
        <v>2569330.51</v>
      </c>
      <c r="D31" s="7">
        <v>250750.85</v>
      </c>
      <c r="E31" s="7">
        <v>2820081.36</v>
      </c>
    </row>
    <row r="32" spans="1:5" ht="15.75">
      <c r="A32" s="8" t="s">
        <v>53</v>
      </c>
      <c r="B32" s="9" t="s">
        <v>54</v>
      </c>
      <c r="C32" s="10">
        <v>685512</v>
      </c>
      <c r="D32" s="10">
        <v>6426.93</v>
      </c>
      <c r="E32" s="10">
        <v>691938.93</v>
      </c>
    </row>
    <row r="33" spans="2:5" ht="15">
      <c r="B33" s="2" t="s">
        <v>4</v>
      </c>
      <c r="C33" s="3" t="s">
        <v>55</v>
      </c>
      <c r="D33" s="3" t="s">
        <v>56</v>
      </c>
      <c r="E33" s="3" t="s">
        <v>57</v>
      </c>
    </row>
    <row r="34" spans="1:5" ht="15.75">
      <c r="A34" s="8" t="s">
        <v>58</v>
      </c>
      <c r="B34" s="9" t="s">
        <v>59</v>
      </c>
      <c r="C34" s="10">
        <v>1197419.11</v>
      </c>
      <c r="D34" s="10">
        <v>246823.85</v>
      </c>
      <c r="E34" s="10">
        <v>1444242.96</v>
      </c>
    </row>
    <row r="35" spans="2:5" ht="15">
      <c r="B35" s="124" t="s">
        <v>60</v>
      </c>
      <c r="C35" s="121" t="s">
        <v>61</v>
      </c>
      <c r="D35" s="121" t="s">
        <v>62</v>
      </c>
      <c r="E35" s="121" t="s">
        <v>63</v>
      </c>
    </row>
    <row r="36" spans="2:5" ht="15">
      <c r="B36" s="124"/>
      <c r="C36" s="121"/>
      <c r="D36" s="121"/>
      <c r="E36" s="121"/>
    </row>
    <row r="37" spans="2:5" ht="15">
      <c r="B37" s="124"/>
      <c r="C37" s="121"/>
      <c r="D37" s="121"/>
      <c r="E37" s="121"/>
    </row>
    <row r="38" spans="2:5" ht="15">
      <c r="B38" s="124"/>
      <c r="C38" s="121"/>
      <c r="D38" s="121"/>
      <c r="E38" s="121"/>
    </row>
    <row r="39" spans="2:5" ht="15">
      <c r="B39" s="124"/>
      <c r="C39" s="121"/>
      <c r="D39" s="121"/>
      <c r="E39" s="121"/>
    </row>
    <row r="40" spans="1:5" ht="15.75">
      <c r="A40" s="8" t="s">
        <v>64</v>
      </c>
      <c r="B40" s="9" t="s">
        <v>65</v>
      </c>
      <c r="C40" s="10">
        <v>18643.41</v>
      </c>
      <c r="D40" s="10">
        <v>-3081.41</v>
      </c>
      <c r="E40" s="10">
        <v>15562</v>
      </c>
    </row>
    <row r="41" spans="2:5" ht="15">
      <c r="B41" s="124" t="s">
        <v>66</v>
      </c>
      <c r="C41" s="121" t="s">
        <v>67</v>
      </c>
      <c r="D41" s="121" t="s">
        <v>68</v>
      </c>
      <c r="E41" s="121" t="s">
        <v>69</v>
      </c>
    </row>
    <row r="42" spans="2:5" ht="15">
      <c r="B42" s="124"/>
      <c r="C42" s="121"/>
      <c r="D42" s="121"/>
      <c r="E42" s="121"/>
    </row>
    <row r="43" spans="1:5" ht="15.75">
      <c r="A43" s="8" t="s">
        <v>70</v>
      </c>
      <c r="B43" s="9" t="s">
        <v>71</v>
      </c>
      <c r="C43" s="10">
        <v>62776.84</v>
      </c>
      <c r="D43" s="10">
        <v>-6311.84</v>
      </c>
      <c r="E43" s="10">
        <v>56465</v>
      </c>
    </row>
    <row r="44" spans="2:5" ht="15">
      <c r="B44" s="2" t="s">
        <v>4</v>
      </c>
      <c r="C44" s="3" t="s">
        <v>72</v>
      </c>
      <c r="D44" s="3" t="s">
        <v>73</v>
      </c>
      <c r="E44" s="3" t="s">
        <v>74</v>
      </c>
    </row>
    <row r="45" spans="1:5" ht="15.75">
      <c r="A45" s="8" t="s">
        <v>75</v>
      </c>
      <c r="B45" s="9" t="s">
        <v>76</v>
      </c>
      <c r="C45" s="10">
        <v>98611.7</v>
      </c>
      <c r="D45" s="10">
        <v>5496.83</v>
      </c>
      <c r="E45" s="10">
        <v>104108.53</v>
      </c>
    </row>
    <row r="46" spans="2:5" ht="15">
      <c r="B46" s="2" t="s">
        <v>4</v>
      </c>
      <c r="C46" s="14">
        <v>98611.7</v>
      </c>
      <c r="D46" s="14">
        <v>5496.83</v>
      </c>
      <c r="E46" s="14">
        <v>104108.53</v>
      </c>
    </row>
    <row r="47" spans="1:5" ht="15.75">
      <c r="A47" s="8" t="s">
        <v>77</v>
      </c>
      <c r="B47" s="11" t="s">
        <v>78</v>
      </c>
      <c r="C47" s="10">
        <v>252705.78</v>
      </c>
      <c r="D47" s="10">
        <v>14524.82</v>
      </c>
      <c r="E47" s="10">
        <v>267230.6</v>
      </c>
    </row>
    <row r="48" spans="2:5" ht="15">
      <c r="B48" s="2" t="s">
        <v>4</v>
      </c>
      <c r="C48" s="3" t="s">
        <v>79</v>
      </c>
      <c r="D48" s="3" t="s">
        <v>80</v>
      </c>
      <c r="E48" s="3" t="s">
        <v>81</v>
      </c>
    </row>
    <row r="49" spans="1:5" ht="15.75">
      <c r="A49" s="8" t="s">
        <v>82</v>
      </c>
      <c r="B49" s="9" t="s">
        <v>83</v>
      </c>
      <c r="C49" s="10">
        <v>253661.67</v>
      </c>
      <c r="D49" s="10">
        <v>-13128.33</v>
      </c>
      <c r="E49" s="10">
        <v>240533.34</v>
      </c>
    </row>
    <row r="50" spans="2:5" ht="15">
      <c r="B50" s="124" t="s">
        <v>84</v>
      </c>
      <c r="C50" s="121" t="s">
        <v>85</v>
      </c>
      <c r="D50" s="121" t="s">
        <v>86</v>
      </c>
      <c r="E50" s="121" t="s">
        <v>87</v>
      </c>
    </row>
    <row r="51" spans="2:5" ht="15">
      <c r="B51" s="124"/>
      <c r="C51" s="121"/>
      <c r="D51" s="121"/>
      <c r="E51" s="121"/>
    </row>
    <row r="52" spans="2:5" ht="15">
      <c r="B52" s="124"/>
      <c r="C52" s="121"/>
      <c r="D52" s="121"/>
      <c r="E52" s="121"/>
    </row>
    <row r="53" spans="1:5" ht="15.75">
      <c r="A53" s="5" t="s">
        <v>88</v>
      </c>
      <c r="B53" s="6" t="s">
        <v>89</v>
      </c>
      <c r="C53" s="7">
        <v>1943647.41</v>
      </c>
      <c r="D53" s="7">
        <v>421483.75</v>
      </c>
      <c r="E53" s="7">
        <v>2365131.16</v>
      </c>
    </row>
    <row r="54" spans="1:5" ht="15.75">
      <c r="A54" s="8" t="s">
        <v>90</v>
      </c>
      <c r="B54" s="9" t="s">
        <v>91</v>
      </c>
      <c r="C54" s="10">
        <v>13275</v>
      </c>
      <c r="D54" s="10">
        <v>-4275</v>
      </c>
      <c r="E54" s="10">
        <v>9000</v>
      </c>
    </row>
    <row r="55" spans="2:5" ht="15">
      <c r="B55" s="2" t="s">
        <v>4</v>
      </c>
      <c r="C55" s="3" t="s">
        <v>39</v>
      </c>
      <c r="D55" s="3" t="s">
        <v>92</v>
      </c>
      <c r="E55" s="3" t="s">
        <v>93</v>
      </c>
    </row>
    <row r="56" spans="1:5" ht="15.75">
      <c r="A56" s="8" t="s">
        <v>94</v>
      </c>
      <c r="B56" s="9" t="s">
        <v>95</v>
      </c>
      <c r="C56" s="10">
        <v>1923737.41</v>
      </c>
      <c r="D56" s="10">
        <v>381893.75</v>
      </c>
      <c r="E56" s="10">
        <v>2305631.16</v>
      </c>
    </row>
    <row r="57" spans="2:5" ht="15">
      <c r="B57" s="124" t="s">
        <v>101</v>
      </c>
      <c r="C57" s="121" t="s">
        <v>102</v>
      </c>
      <c r="D57" s="121" t="s">
        <v>332</v>
      </c>
      <c r="E57" s="121" t="s">
        <v>331</v>
      </c>
    </row>
    <row r="58" spans="2:5" ht="15">
      <c r="B58" s="124"/>
      <c r="C58" s="121"/>
      <c r="D58" s="121"/>
      <c r="E58" s="121"/>
    </row>
    <row r="59" spans="2:5" ht="15">
      <c r="B59" s="124"/>
      <c r="C59" s="121"/>
      <c r="D59" s="121"/>
      <c r="E59" s="121"/>
    </row>
    <row r="60" spans="2:5" ht="15">
      <c r="B60" s="124"/>
      <c r="C60" s="121"/>
      <c r="D60" s="121"/>
      <c r="E60" s="121"/>
    </row>
    <row r="61" spans="2:5" ht="15">
      <c r="B61" s="124"/>
      <c r="C61" s="121"/>
      <c r="D61" s="121"/>
      <c r="E61" s="121"/>
    </row>
    <row r="62" spans="2:5" ht="15">
      <c r="B62" s="124"/>
      <c r="C62" s="121"/>
      <c r="D62" s="121"/>
      <c r="E62" s="121"/>
    </row>
    <row r="63" spans="2:5" ht="31.5" customHeight="1">
      <c r="B63" s="124"/>
      <c r="C63" s="121"/>
      <c r="D63" s="121"/>
      <c r="E63" s="121"/>
    </row>
    <row r="64" spans="1:5" ht="15.75">
      <c r="A64" s="8" t="s">
        <v>96</v>
      </c>
      <c r="B64" s="9" t="s">
        <v>97</v>
      </c>
      <c r="C64" s="10">
        <v>6635</v>
      </c>
      <c r="D64" s="10">
        <v>-6135</v>
      </c>
      <c r="E64" s="10">
        <v>500</v>
      </c>
    </row>
    <row r="65" spans="2:5" ht="15">
      <c r="B65" s="2" t="s">
        <v>4</v>
      </c>
      <c r="C65" s="3" t="s">
        <v>98</v>
      </c>
      <c r="D65" s="3" t="s">
        <v>99</v>
      </c>
      <c r="E65" s="3" t="s">
        <v>100</v>
      </c>
    </row>
    <row r="66" spans="1:5" s="17" customFormat="1" ht="15.75">
      <c r="A66" s="120" t="s">
        <v>122</v>
      </c>
      <c r="B66" s="120"/>
      <c r="C66" s="120"/>
      <c r="D66" s="120"/>
      <c r="E66" s="120"/>
    </row>
    <row r="67" spans="1:5" ht="15.75">
      <c r="A67" s="5" t="s">
        <v>103</v>
      </c>
      <c r="B67" s="6" t="s">
        <v>104</v>
      </c>
      <c r="C67" s="7">
        <v>95162</v>
      </c>
      <c r="D67" s="7">
        <v>-7462</v>
      </c>
      <c r="E67" s="7">
        <v>87700</v>
      </c>
    </row>
    <row r="68" spans="1:5" ht="15.75">
      <c r="A68" s="8" t="s">
        <v>105</v>
      </c>
      <c r="B68" s="9" t="s">
        <v>106</v>
      </c>
      <c r="C68" s="10">
        <v>95162</v>
      </c>
      <c r="D68" s="10">
        <v>-7462</v>
      </c>
      <c r="E68" s="10">
        <v>87700</v>
      </c>
    </row>
    <row r="69" spans="2:5" ht="15">
      <c r="B69" s="124" t="s">
        <v>107</v>
      </c>
      <c r="C69" s="121" t="s">
        <v>108</v>
      </c>
      <c r="D69" s="121" t="s">
        <v>109</v>
      </c>
      <c r="E69" s="121" t="s">
        <v>110</v>
      </c>
    </row>
    <row r="70" spans="2:5" ht="15">
      <c r="B70" s="124"/>
      <c r="C70" s="121"/>
      <c r="D70" s="121"/>
      <c r="E70" s="121"/>
    </row>
    <row r="71" spans="1:5" ht="15.75">
      <c r="A71" s="5" t="s">
        <v>111</v>
      </c>
      <c r="B71" s="6" t="s">
        <v>112</v>
      </c>
      <c r="C71" s="7">
        <v>411442</v>
      </c>
      <c r="D71" s="7">
        <v>-411442</v>
      </c>
      <c r="E71" s="7">
        <v>0</v>
      </c>
    </row>
    <row r="72" spans="1:5" ht="15.75">
      <c r="A72" s="8" t="s">
        <v>113</v>
      </c>
      <c r="B72" s="9" t="s">
        <v>114</v>
      </c>
      <c r="C72" s="10">
        <v>358352</v>
      </c>
      <c r="D72" s="10">
        <v>-358352</v>
      </c>
      <c r="E72" s="10">
        <v>0</v>
      </c>
    </row>
    <row r="73" spans="2:5" ht="15">
      <c r="B73" s="2" t="s">
        <v>38</v>
      </c>
      <c r="C73" s="3" t="s">
        <v>115</v>
      </c>
      <c r="D73" s="3" t="s">
        <v>116</v>
      </c>
      <c r="E73" s="3" t="s">
        <v>33</v>
      </c>
    </row>
    <row r="74" spans="1:5" ht="15.75">
      <c r="A74" s="8" t="s">
        <v>117</v>
      </c>
      <c r="B74" s="9" t="s">
        <v>118</v>
      </c>
      <c r="C74" s="10">
        <v>53090</v>
      </c>
      <c r="D74" s="10">
        <v>-53090</v>
      </c>
      <c r="E74" s="10">
        <v>0</v>
      </c>
    </row>
    <row r="75" spans="2:5" ht="15">
      <c r="B75" s="2" t="s">
        <v>119</v>
      </c>
      <c r="C75" s="3" t="s">
        <v>120</v>
      </c>
      <c r="D75" s="3" t="s">
        <v>121</v>
      </c>
      <c r="E75" s="3" t="s">
        <v>33</v>
      </c>
    </row>
    <row r="76" spans="1:5" s="17" customFormat="1" ht="15.75">
      <c r="A76" s="120" t="s">
        <v>123</v>
      </c>
      <c r="B76" s="120"/>
      <c r="C76" s="120"/>
      <c r="D76" s="120"/>
      <c r="E76" s="120"/>
    </row>
    <row r="77" spans="1:5" ht="15.75">
      <c r="A77" s="5">
        <v>9</v>
      </c>
      <c r="B77" s="6" t="s">
        <v>124</v>
      </c>
      <c r="C77" s="7">
        <v>665861.2595394518</v>
      </c>
      <c r="D77" s="7">
        <v>283997.93046054814</v>
      </c>
      <c r="E77" s="7">
        <v>949859.19</v>
      </c>
    </row>
    <row r="78" spans="1:5" ht="15.75">
      <c r="A78" s="8">
        <v>92</v>
      </c>
      <c r="B78" s="9" t="s">
        <v>125</v>
      </c>
      <c r="C78" s="10">
        <v>665861.26</v>
      </c>
      <c r="D78" s="10">
        <v>-53090</v>
      </c>
      <c r="E78" s="10">
        <v>949859.19</v>
      </c>
    </row>
  </sheetData>
  <sheetProtection/>
  <mergeCells count="43">
    <mergeCell ref="B35:B39"/>
    <mergeCell ref="C35:C39"/>
    <mergeCell ref="D35:D39"/>
    <mergeCell ref="E35:E39"/>
    <mergeCell ref="B41:B42"/>
    <mergeCell ref="C41:C42"/>
    <mergeCell ref="D41:D42"/>
    <mergeCell ref="E41:E42"/>
    <mergeCell ref="B50:B52"/>
    <mergeCell ref="C50:C52"/>
    <mergeCell ref="D50:D52"/>
    <mergeCell ref="E50:E52"/>
    <mergeCell ref="B57:B63"/>
    <mergeCell ref="C57:C63"/>
    <mergeCell ref="D57:D63"/>
    <mergeCell ref="E57:E63"/>
    <mergeCell ref="B22:B23"/>
    <mergeCell ref="C22:C23"/>
    <mergeCell ref="D22:D23"/>
    <mergeCell ref="E22:E23"/>
    <mergeCell ref="B18:B20"/>
    <mergeCell ref="C18:C20"/>
    <mergeCell ref="D18:D20"/>
    <mergeCell ref="D69:D70"/>
    <mergeCell ref="E69:E70"/>
    <mergeCell ref="E18:E20"/>
    <mergeCell ref="D12:D13"/>
    <mergeCell ref="E12:E13"/>
    <mergeCell ref="B15:B16"/>
    <mergeCell ref="C15:C16"/>
    <mergeCell ref="D15:D16"/>
    <mergeCell ref="E15:E16"/>
    <mergeCell ref="B12:B13"/>
    <mergeCell ref="A2:E2"/>
    <mergeCell ref="A7:E7"/>
    <mergeCell ref="A66:E66"/>
    <mergeCell ref="A76:E76"/>
    <mergeCell ref="C12:C13"/>
    <mergeCell ref="C4:C5"/>
    <mergeCell ref="E4:E5"/>
    <mergeCell ref="B4:B6"/>
    <mergeCell ref="B69:B70"/>
    <mergeCell ref="C69:C70"/>
  </mergeCells>
  <printOptions/>
  <pageMargins left="0.25" right="0.25" top="0.75" bottom="0.75" header="0.3" footer="0.3"/>
  <pageSetup fitToHeight="0" fitToWidth="0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D35"/>
  <sheetViews>
    <sheetView showGridLines="0" zoomScalePageLayoutView="0" workbookViewId="0" topLeftCell="A1">
      <selection activeCell="A25" sqref="A25"/>
    </sheetView>
  </sheetViews>
  <sheetFormatPr defaultColWidth="6.8515625" defaultRowHeight="12.75"/>
  <cols>
    <col min="1" max="1" width="78.28125" style="1" bestFit="1" customWidth="1"/>
    <col min="2" max="2" width="20.7109375" style="1" customWidth="1"/>
    <col min="3" max="3" width="17.8515625" style="1" customWidth="1"/>
    <col min="4" max="4" width="22.8515625" style="1" customWidth="1"/>
    <col min="5" max="16384" width="6.8515625" style="1" customWidth="1"/>
  </cols>
  <sheetData>
    <row r="1" spans="1:4" ht="15.75">
      <c r="A1" s="125" t="s">
        <v>159</v>
      </c>
      <c r="B1" s="125"/>
      <c r="C1" s="125"/>
      <c r="D1" s="125"/>
    </row>
    <row r="2" spans="1:4" ht="15">
      <c r="A2" s="126" t="s">
        <v>158</v>
      </c>
      <c r="B2" s="126"/>
      <c r="C2" s="126"/>
      <c r="D2" s="126"/>
    </row>
    <row r="3" spans="1:4" ht="15">
      <c r="A3" s="28"/>
      <c r="B3" s="28"/>
      <c r="C3" s="28"/>
      <c r="D3" s="28"/>
    </row>
    <row r="4" spans="1:4" ht="15.75">
      <c r="A4" s="15" t="s">
        <v>157</v>
      </c>
      <c r="B4" s="27">
        <v>4608139.92</v>
      </c>
      <c r="C4" s="27">
        <v>614772.6</v>
      </c>
      <c r="D4" s="27">
        <f>B4+C4</f>
        <v>5222912.52</v>
      </c>
    </row>
    <row r="6" spans="2:4" ht="15" customHeight="1">
      <c r="B6" s="127" t="s">
        <v>328</v>
      </c>
      <c r="C6" s="26" t="s">
        <v>156</v>
      </c>
      <c r="D6" s="129" t="s">
        <v>155</v>
      </c>
    </row>
    <row r="7" spans="2:4" ht="15" customHeight="1">
      <c r="B7" s="128"/>
      <c r="C7" s="26" t="s">
        <v>154</v>
      </c>
      <c r="D7" s="129"/>
    </row>
    <row r="8" spans="1:4" s="22" customFormat="1" ht="15.75">
      <c r="A8" s="9" t="s">
        <v>153</v>
      </c>
      <c r="B8" s="10">
        <v>35829.68</v>
      </c>
      <c r="C8" s="10">
        <v>-9345.56</v>
      </c>
      <c r="D8" s="10">
        <v>26484.12</v>
      </c>
    </row>
    <row r="9" spans="1:4" s="19" customFormat="1" ht="15">
      <c r="A9" s="21" t="s">
        <v>152</v>
      </c>
      <c r="B9" s="20">
        <v>35829.68</v>
      </c>
      <c r="C9" s="20">
        <v>-9345.56</v>
      </c>
      <c r="D9" s="20">
        <v>26484.12</v>
      </c>
    </row>
    <row r="10" spans="1:4" s="22" customFormat="1" ht="15.75">
      <c r="A10" s="9" t="s">
        <v>151</v>
      </c>
      <c r="B10" s="10">
        <v>384514.87</v>
      </c>
      <c r="C10" s="10">
        <v>-28147.46</v>
      </c>
      <c r="D10" s="10">
        <v>356367.41</v>
      </c>
    </row>
    <row r="11" spans="1:4" s="19" customFormat="1" ht="15">
      <c r="A11" s="21" t="s">
        <v>150</v>
      </c>
      <c r="B11" s="20">
        <v>384514.87</v>
      </c>
      <c r="C11" s="20">
        <v>-28147.46</v>
      </c>
      <c r="D11" s="20">
        <v>356367.41</v>
      </c>
    </row>
    <row r="12" spans="1:4" s="22" customFormat="1" ht="15.75">
      <c r="A12" s="9" t="s">
        <v>149</v>
      </c>
      <c r="B12" s="10">
        <v>1463264.12</v>
      </c>
      <c r="C12" s="10">
        <v>17775.65</v>
      </c>
      <c r="D12" s="10">
        <v>1481039.77</v>
      </c>
    </row>
    <row r="13" spans="1:4" s="19" customFormat="1" ht="15">
      <c r="A13" s="21" t="s">
        <v>148</v>
      </c>
      <c r="B13" s="20">
        <v>583047.64</v>
      </c>
      <c r="C13" s="20">
        <v>0</v>
      </c>
      <c r="D13" s="20">
        <v>583047.64</v>
      </c>
    </row>
    <row r="14" spans="1:4" s="25" customFormat="1" ht="15.75">
      <c r="A14" s="24" t="s">
        <v>147</v>
      </c>
      <c r="B14" s="23">
        <v>583047.64</v>
      </c>
      <c r="C14" s="23">
        <v>0</v>
      </c>
      <c r="D14" s="23">
        <v>583047.64</v>
      </c>
    </row>
    <row r="15" spans="1:4" s="19" customFormat="1" ht="15">
      <c r="A15" s="21" t="s">
        <v>146</v>
      </c>
      <c r="B15" s="20">
        <v>72068.7</v>
      </c>
      <c r="C15" s="20">
        <v>-1390.17</v>
      </c>
      <c r="D15" s="20">
        <v>70678.53</v>
      </c>
    </row>
    <row r="16" spans="1:4" s="19" customFormat="1" ht="15">
      <c r="A16" s="21" t="s">
        <v>145</v>
      </c>
      <c r="B16" s="20">
        <v>760102.18</v>
      </c>
      <c r="C16" s="20">
        <v>19165.82</v>
      </c>
      <c r="D16" s="20">
        <v>779268</v>
      </c>
    </row>
    <row r="17" spans="1:4" s="19" customFormat="1" ht="15">
      <c r="A17" s="21" t="s">
        <v>144</v>
      </c>
      <c r="B17" s="20">
        <v>48045.6</v>
      </c>
      <c r="C17" s="20">
        <v>0</v>
      </c>
      <c r="D17" s="20">
        <v>48045.6</v>
      </c>
    </row>
    <row r="18" spans="1:4" s="22" customFormat="1" ht="15.75">
      <c r="A18" s="9" t="s">
        <v>143</v>
      </c>
      <c r="B18" s="10">
        <v>252355.51</v>
      </c>
      <c r="C18" s="10">
        <v>-1721.99</v>
      </c>
      <c r="D18" s="10">
        <v>250633.52</v>
      </c>
    </row>
    <row r="19" spans="1:4" s="19" customFormat="1" ht="15">
      <c r="A19" s="21" t="s">
        <v>142</v>
      </c>
      <c r="B19" s="20">
        <v>62709.94</v>
      </c>
      <c r="C19" s="20">
        <v>10452.13</v>
      </c>
      <c r="D19" s="20">
        <v>73162.07</v>
      </c>
    </row>
    <row r="20" spans="1:4" s="22" customFormat="1" ht="15.75">
      <c r="A20" s="24" t="s">
        <v>141</v>
      </c>
      <c r="B20" s="23">
        <v>62709.94</v>
      </c>
      <c r="C20" s="23">
        <v>10452.13</v>
      </c>
      <c r="D20" s="23">
        <v>73162.07</v>
      </c>
    </row>
    <row r="21" spans="1:4" s="19" customFormat="1" ht="15">
      <c r="A21" s="21" t="s">
        <v>140</v>
      </c>
      <c r="B21" s="20">
        <v>22415.89</v>
      </c>
      <c r="C21" s="20">
        <v>1609.11</v>
      </c>
      <c r="D21" s="20">
        <v>24025</v>
      </c>
    </row>
    <row r="22" spans="1:4" s="19" customFormat="1" ht="15">
      <c r="A22" s="21" t="s">
        <v>139</v>
      </c>
      <c r="B22" s="20">
        <v>13272</v>
      </c>
      <c r="C22" s="20">
        <v>0</v>
      </c>
      <c r="D22" s="20">
        <v>13272</v>
      </c>
    </row>
    <row r="23" spans="1:4" s="19" customFormat="1" ht="15">
      <c r="A23" s="21" t="s">
        <v>138</v>
      </c>
      <c r="B23" s="20">
        <v>153957.68</v>
      </c>
      <c r="C23" s="20">
        <v>-13783.23</v>
      </c>
      <c r="D23" s="20">
        <v>140174.45</v>
      </c>
    </row>
    <row r="24" spans="1:4" s="22" customFormat="1" ht="15.75">
      <c r="A24" s="9" t="s">
        <v>137</v>
      </c>
      <c r="B24" s="10">
        <v>2166786.83</v>
      </c>
      <c r="C24" s="10">
        <v>635674.87</v>
      </c>
      <c r="D24" s="10">
        <v>2802461.7</v>
      </c>
    </row>
    <row r="25" spans="1:4" s="19" customFormat="1" ht="15">
      <c r="A25" s="21" t="s">
        <v>136</v>
      </c>
      <c r="B25" s="20">
        <v>2166786.83</v>
      </c>
      <c r="C25" s="20">
        <v>635674.87</v>
      </c>
      <c r="D25" s="20">
        <v>2802461.7</v>
      </c>
    </row>
    <row r="26" spans="1:4" s="22" customFormat="1" ht="15.75">
      <c r="A26" s="11" t="s">
        <v>135</v>
      </c>
      <c r="B26" s="10">
        <v>161249.84</v>
      </c>
      <c r="C26" s="10">
        <v>-8652.84</v>
      </c>
      <c r="D26" s="10">
        <v>152597</v>
      </c>
    </row>
    <row r="27" spans="1:4" s="19" customFormat="1" ht="15">
      <c r="A27" s="21" t="s">
        <v>134</v>
      </c>
      <c r="B27" s="20">
        <v>44065.84</v>
      </c>
      <c r="C27" s="20">
        <v>-2000.84</v>
      </c>
      <c r="D27" s="20">
        <v>42065</v>
      </c>
    </row>
    <row r="28" spans="1:4" s="19" customFormat="1" ht="15">
      <c r="A28" s="21" t="s">
        <v>133</v>
      </c>
      <c r="B28" s="20">
        <v>78565</v>
      </c>
      <c r="C28" s="20">
        <v>6059</v>
      </c>
      <c r="D28" s="20">
        <v>84624</v>
      </c>
    </row>
    <row r="29" spans="1:4" s="19" customFormat="1" ht="15">
      <c r="A29" s="21" t="s">
        <v>132</v>
      </c>
      <c r="B29" s="20">
        <v>38619</v>
      </c>
      <c r="C29" s="20">
        <v>-12711</v>
      </c>
      <c r="D29" s="20">
        <v>25908</v>
      </c>
    </row>
    <row r="30" spans="1:4" s="22" customFormat="1" ht="15.75">
      <c r="A30" s="9" t="s">
        <v>131</v>
      </c>
      <c r="B30" s="10">
        <v>52023.07</v>
      </c>
      <c r="C30" s="10">
        <v>2772.93</v>
      </c>
      <c r="D30" s="10">
        <v>54796</v>
      </c>
    </row>
    <row r="31" spans="1:4" s="19" customFormat="1" ht="15">
      <c r="A31" s="21" t="s">
        <v>130</v>
      </c>
      <c r="B31" s="20">
        <v>52023.07</v>
      </c>
      <c r="C31" s="20">
        <v>2772.93</v>
      </c>
      <c r="D31" s="20">
        <v>54796</v>
      </c>
    </row>
    <row r="32" spans="1:4" s="22" customFormat="1" ht="15.75">
      <c r="A32" s="9" t="s">
        <v>129</v>
      </c>
      <c r="B32" s="10">
        <v>91451</v>
      </c>
      <c r="C32" s="10">
        <v>6417</v>
      </c>
      <c r="D32" s="10">
        <v>97868</v>
      </c>
    </row>
    <row r="33" spans="1:4" s="19" customFormat="1" ht="15">
      <c r="A33" s="21" t="s">
        <v>128</v>
      </c>
      <c r="B33" s="20">
        <v>91451</v>
      </c>
      <c r="C33" s="20">
        <v>6417</v>
      </c>
      <c r="D33" s="20">
        <v>97868</v>
      </c>
    </row>
    <row r="34" spans="1:4" s="22" customFormat="1" ht="15.75">
      <c r="A34" s="9" t="s">
        <v>127</v>
      </c>
      <c r="B34" s="10">
        <v>665</v>
      </c>
      <c r="C34" s="10">
        <v>0</v>
      </c>
      <c r="D34" s="10">
        <v>665</v>
      </c>
    </row>
    <row r="35" spans="1:4" s="19" customFormat="1" ht="15">
      <c r="A35" s="21" t="s">
        <v>126</v>
      </c>
      <c r="B35" s="20">
        <v>665</v>
      </c>
      <c r="C35" s="20">
        <v>0</v>
      </c>
      <c r="D35" s="20">
        <v>665</v>
      </c>
    </row>
  </sheetData>
  <sheetProtection/>
  <mergeCells count="4">
    <mergeCell ref="A1:D1"/>
    <mergeCell ref="A2:D2"/>
    <mergeCell ref="B6:B7"/>
    <mergeCell ref="D6:D7"/>
  </mergeCells>
  <printOptions/>
  <pageMargins left="0.4330708661417323" right="0.2362204724409449" top="0.5511811023622047" bottom="0.35433070866141736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  <pageSetUpPr fitToPage="1"/>
  </sheetPr>
  <dimension ref="A1:E37"/>
  <sheetViews>
    <sheetView showGridLines="0" tabSelected="1" zoomScalePageLayoutView="0" workbookViewId="0" topLeftCell="A1">
      <selection activeCell="D26" sqref="D26"/>
    </sheetView>
  </sheetViews>
  <sheetFormatPr defaultColWidth="6.8515625" defaultRowHeight="12.75"/>
  <cols>
    <col min="1" max="1" width="77.28125" style="1" customWidth="1"/>
    <col min="2" max="2" width="22.57421875" style="1" customWidth="1"/>
    <col min="3" max="3" width="23.00390625" style="1" customWidth="1"/>
    <col min="4" max="4" width="22.28125" style="1" customWidth="1"/>
    <col min="5" max="5" width="1.57421875" style="1" customWidth="1"/>
    <col min="6" max="16384" width="6.8515625" style="1" customWidth="1"/>
  </cols>
  <sheetData>
    <row r="1" spans="1:5" ht="15.75">
      <c r="A1" s="130" t="s">
        <v>180</v>
      </c>
      <c r="B1" s="130"/>
      <c r="C1" s="130"/>
      <c r="D1" s="130"/>
      <c r="E1" s="25"/>
    </row>
    <row r="2" spans="1:4" ht="15">
      <c r="A2" s="126" t="s">
        <v>158</v>
      </c>
      <c r="B2" s="126"/>
      <c r="C2" s="126"/>
      <c r="D2" s="126"/>
    </row>
    <row r="4" spans="2:4" ht="15" customHeight="1">
      <c r="B4" s="131" t="s">
        <v>328</v>
      </c>
      <c r="C4" s="35" t="s">
        <v>179</v>
      </c>
      <c r="D4" s="129" t="s">
        <v>155</v>
      </c>
    </row>
    <row r="5" spans="2:4" ht="15" customHeight="1">
      <c r="B5" s="131"/>
      <c r="C5" s="35" t="s">
        <v>154</v>
      </c>
      <c r="D5" s="129"/>
    </row>
    <row r="6" spans="1:4" s="25" customFormat="1" ht="15.75">
      <c r="A6" s="9" t="s">
        <v>178</v>
      </c>
      <c r="B6" s="10">
        <v>494405.64</v>
      </c>
      <c r="C6" s="10">
        <v>-38439.11</v>
      </c>
      <c r="D6" s="10">
        <v>455966.53</v>
      </c>
    </row>
    <row r="7" spans="1:4" ht="15.75" customHeight="1">
      <c r="A7" s="34" t="s">
        <v>177</v>
      </c>
      <c r="B7" s="33">
        <v>420344.55</v>
      </c>
      <c r="C7" s="33">
        <v>-37493.02</v>
      </c>
      <c r="D7" s="33">
        <v>382851.53</v>
      </c>
    </row>
    <row r="8" spans="1:4" ht="15">
      <c r="A8" s="34" t="s">
        <v>176</v>
      </c>
      <c r="B8" s="33">
        <v>74061.09</v>
      </c>
      <c r="C8" s="33">
        <v>-946.09</v>
      </c>
      <c r="D8" s="33">
        <v>73115</v>
      </c>
    </row>
    <row r="9" spans="1:4" s="25" customFormat="1" ht="15.75">
      <c r="A9" s="9" t="s">
        <v>175</v>
      </c>
      <c r="B9" s="10">
        <v>87998</v>
      </c>
      <c r="C9" s="10">
        <v>6675</v>
      </c>
      <c r="D9" s="10">
        <v>94673</v>
      </c>
    </row>
    <row r="10" spans="1:4" ht="15">
      <c r="A10" s="34" t="s">
        <v>174</v>
      </c>
      <c r="B10" s="33">
        <v>87998</v>
      </c>
      <c r="C10" s="33">
        <v>6675</v>
      </c>
      <c r="D10" s="33">
        <v>94673</v>
      </c>
    </row>
    <row r="11" spans="1:4" s="25" customFormat="1" ht="15.75">
      <c r="A11" s="9" t="s">
        <v>173</v>
      </c>
      <c r="B11" s="10">
        <v>268091.45</v>
      </c>
      <c r="C11" s="10">
        <v>-17694.45</v>
      </c>
      <c r="D11" s="10">
        <v>250397</v>
      </c>
    </row>
    <row r="12" spans="1:4" ht="15">
      <c r="A12" s="34" t="s">
        <v>172</v>
      </c>
      <c r="B12" s="33">
        <v>224025.61</v>
      </c>
      <c r="C12" s="33">
        <v>-15693.61</v>
      </c>
      <c r="D12" s="33">
        <v>208332</v>
      </c>
    </row>
    <row r="13" spans="1:4" ht="15">
      <c r="A13" s="34" t="s">
        <v>171</v>
      </c>
      <c r="B13" s="33">
        <v>44065.84</v>
      </c>
      <c r="C13" s="33">
        <v>-2000.84</v>
      </c>
      <c r="D13" s="33">
        <v>42065</v>
      </c>
    </row>
    <row r="14" spans="1:4" s="25" customFormat="1" ht="15.75">
      <c r="A14" s="8" t="s">
        <v>170</v>
      </c>
      <c r="B14" s="10">
        <v>1993983.97</v>
      </c>
      <c r="C14" s="10">
        <v>644913.73</v>
      </c>
      <c r="D14" s="10">
        <v>2638897.7</v>
      </c>
    </row>
    <row r="15" spans="1:4" ht="15">
      <c r="A15" s="34" t="s">
        <v>169</v>
      </c>
      <c r="B15" s="33">
        <v>163511.01</v>
      </c>
      <c r="C15" s="33">
        <v>-48511.01</v>
      </c>
      <c r="D15" s="33">
        <v>115000</v>
      </c>
    </row>
    <row r="16" spans="1:4" ht="15">
      <c r="A16" s="34" t="s">
        <v>168</v>
      </c>
      <c r="B16" s="33">
        <v>1830472.96</v>
      </c>
      <c r="C16" s="33">
        <v>693424.74</v>
      </c>
      <c r="D16" s="33">
        <v>2523897.7</v>
      </c>
    </row>
    <row r="17" spans="1:4" s="25" customFormat="1" ht="15.75">
      <c r="A17" s="9" t="s">
        <v>167</v>
      </c>
      <c r="B17" s="10">
        <v>252355.51</v>
      </c>
      <c r="C17" s="10">
        <v>-1721.99</v>
      </c>
      <c r="D17" s="10">
        <v>250633.52</v>
      </c>
    </row>
    <row r="18" spans="1:4" ht="15">
      <c r="A18" s="34" t="s">
        <v>166</v>
      </c>
      <c r="B18" s="33">
        <v>57069.68</v>
      </c>
      <c r="C18" s="33">
        <v>-5602.23</v>
      </c>
      <c r="D18" s="33">
        <v>51467.45</v>
      </c>
    </row>
    <row r="19" spans="1:4" ht="15">
      <c r="A19" s="34" t="s">
        <v>165</v>
      </c>
      <c r="B19" s="33">
        <v>195285.83</v>
      </c>
      <c r="C19" s="33">
        <v>3880.24</v>
      </c>
      <c r="D19" s="33">
        <v>199166.07</v>
      </c>
    </row>
    <row r="20" spans="1:4" s="25" customFormat="1" ht="15.75">
      <c r="A20" s="9" t="s">
        <v>164</v>
      </c>
      <c r="B20" s="10">
        <v>1463264.12</v>
      </c>
      <c r="C20" s="10">
        <v>17775.65</v>
      </c>
      <c r="D20" s="10">
        <v>1481039.77</v>
      </c>
    </row>
    <row r="21" spans="1:4" s="25" customFormat="1" ht="15.75">
      <c r="A21" s="34" t="s">
        <v>163</v>
      </c>
      <c r="B21" s="33">
        <v>1415218.52</v>
      </c>
      <c r="C21" s="33">
        <v>17775.65</v>
      </c>
      <c r="D21" s="33">
        <v>1432994.17</v>
      </c>
    </row>
    <row r="22" spans="1:4" s="25" customFormat="1" ht="15.75">
      <c r="A22" s="34" t="s">
        <v>162</v>
      </c>
      <c r="B22" s="33">
        <v>48045.6</v>
      </c>
      <c r="C22" s="33">
        <v>0</v>
      </c>
      <c r="D22" s="33">
        <v>48045.6</v>
      </c>
    </row>
    <row r="23" spans="1:4" s="25" customFormat="1" ht="15.75">
      <c r="A23" s="9" t="s">
        <v>161</v>
      </c>
      <c r="B23" s="10">
        <v>48041.23</v>
      </c>
      <c r="C23" s="10">
        <v>3263.77</v>
      </c>
      <c r="D23" s="10">
        <v>51305</v>
      </c>
    </row>
    <row r="24" spans="1:4" s="25" customFormat="1" ht="15.75">
      <c r="A24" s="34" t="s">
        <v>160</v>
      </c>
      <c r="B24" s="33">
        <v>48041.23</v>
      </c>
      <c r="C24" s="33">
        <v>3263.77</v>
      </c>
      <c r="D24" s="33">
        <v>51305</v>
      </c>
    </row>
    <row r="25" spans="1:4" ht="15.75">
      <c r="A25" s="32" t="s">
        <v>157</v>
      </c>
      <c r="B25" s="31">
        <v>4608139.92</v>
      </c>
      <c r="C25" s="31">
        <v>614772.6</v>
      </c>
      <c r="D25" s="31">
        <v>5222912.52</v>
      </c>
    </row>
    <row r="28" spans="1:5" ht="15">
      <c r="A28" s="30"/>
      <c r="B28" s="29"/>
      <c r="C28" s="29"/>
      <c r="D28" s="29"/>
      <c r="E28" s="29">
        <v>70.33</v>
      </c>
    </row>
    <row r="29" spans="1:5" ht="15">
      <c r="A29" s="30"/>
      <c r="B29" s="29"/>
      <c r="C29" s="29"/>
      <c r="D29" s="29"/>
      <c r="E29" s="29">
        <v>140.61</v>
      </c>
    </row>
    <row r="31" spans="1:5" ht="15">
      <c r="A31" s="30"/>
      <c r="B31" s="29"/>
      <c r="C31" s="29"/>
      <c r="D31" s="29"/>
      <c r="E31" s="29">
        <v>101.26</v>
      </c>
    </row>
    <row r="32" spans="1:5" ht="15">
      <c r="A32" s="30"/>
      <c r="B32" s="29"/>
      <c r="C32" s="29"/>
      <c r="D32" s="29"/>
      <c r="E32" s="29">
        <v>100</v>
      </c>
    </row>
    <row r="35" spans="1:5" ht="15">
      <c r="A35" s="30"/>
      <c r="B35" s="29"/>
      <c r="C35" s="29"/>
      <c r="D35" s="29"/>
      <c r="E35" s="29">
        <v>90.18</v>
      </c>
    </row>
    <row r="36" spans="1:5" ht="15">
      <c r="A36" s="30"/>
      <c r="B36" s="29"/>
      <c r="C36" s="29"/>
      <c r="D36" s="29"/>
      <c r="E36" s="29">
        <v>101.99</v>
      </c>
    </row>
    <row r="37" spans="1:4" ht="15">
      <c r="A37" s="30"/>
      <c r="B37" s="29"/>
      <c r="C37" s="29"/>
      <c r="D37" s="29"/>
    </row>
  </sheetData>
  <sheetProtection/>
  <mergeCells count="4">
    <mergeCell ref="A1:D1"/>
    <mergeCell ref="A2:D2"/>
    <mergeCell ref="B4:B5"/>
    <mergeCell ref="D4:D5"/>
  </mergeCells>
  <printOptions/>
  <pageMargins left="0.5905511811023623" right="0.3937007874015748" top="0.5905511811023623" bottom="0.5905511811023623" header="0" footer="0"/>
  <pageSetup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B1:E30"/>
  <sheetViews>
    <sheetView showGridLines="0" zoomScalePageLayoutView="0" workbookViewId="0" topLeftCell="A1">
      <selection activeCell="B18" sqref="B18:E19"/>
    </sheetView>
  </sheetViews>
  <sheetFormatPr defaultColWidth="6.8515625" defaultRowHeight="12.75"/>
  <cols>
    <col min="1" max="1" width="3.8515625" style="1" customWidth="1"/>
    <col min="2" max="2" width="71.28125" style="1" customWidth="1"/>
    <col min="3" max="3" width="14.7109375" style="1" bestFit="1" customWidth="1"/>
    <col min="4" max="4" width="23.421875" style="1" customWidth="1"/>
    <col min="5" max="5" width="24.7109375" style="1" customWidth="1"/>
    <col min="6" max="16384" width="6.8515625" style="1" customWidth="1"/>
  </cols>
  <sheetData>
    <row r="1" spans="2:5" ht="15.75">
      <c r="B1" s="130" t="s">
        <v>194</v>
      </c>
      <c r="C1" s="130"/>
      <c r="D1" s="130"/>
      <c r="E1" s="130"/>
    </row>
    <row r="2" spans="2:5" ht="15">
      <c r="B2" s="126" t="s">
        <v>158</v>
      </c>
      <c r="C2" s="126"/>
      <c r="D2" s="126"/>
      <c r="E2" s="126"/>
    </row>
    <row r="4" spans="2:5" ht="15.75">
      <c r="B4" s="132" t="s">
        <v>192</v>
      </c>
      <c r="C4" s="132" t="s">
        <v>191</v>
      </c>
      <c r="D4" s="93" t="s">
        <v>179</v>
      </c>
      <c r="E4" s="134" t="s">
        <v>155</v>
      </c>
    </row>
    <row r="5" spans="2:5" ht="15.75">
      <c r="B5" s="133"/>
      <c r="C5" s="133"/>
      <c r="D5" s="93" t="s">
        <v>154</v>
      </c>
      <c r="E5" s="135"/>
    </row>
    <row r="6" spans="2:5" ht="15.75">
      <c r="B6" s="37" t="s">
        <v>190</v>
      </c>
      <c r="C6" s="33">
        <v>1700786.07</v>
      </c>
      <c r="D6" s="33">
        <v>421948</v>
      </c>
      <c r="E6" s="33">
        <v>2122734.07</v>
      </c>
    </row>
    <row r="7" spans="2:5" ht="15.75">
      <c r="B7" s="37" t="s">
        <v>188</v>
      </c>
      <c r="C7" s="33">
        <v>122770</v>
      </c>
      <c r="D7" s="33">
        <v>-11593.07</v>
      </c>
      <c r="E7" s="33">
        <v>111176.93</v>
      </c>
    </row>
    <row r="8" spans="2:5" ht="15.75">
      <c r="B8" s="37" t="s">
        <v>187</v>
      </c>
      <c r="C8" s="33">
        <v>358620.13</v>
      </c>
      <c r="D8" s="33">
        <v>-11808.96</v>
      </c>
      <c r="E8" s="33">
        <v>346811.17</v>
      </c>
    </row>
    <row r="9" spans="2:5" ht="15.75">
      <c r="B9" s="37" t="s">
        <v>186</v>
      </c>
      <c r="C9" s="33">
        <v>521601</v>
      </c>
      <c r="D9" s="33">
        <v>650092.43</v>
      </c>
      <c r="E9" s="33">
        <v>1171693.43</v>
      </c>
    </row>
    <row r="10" spans="2:5" ht="15.75">
      <c r="B10" s="37" t="s">
        <v>185</v>
      </c>
      <c r="C10" s="33">
        <v>693004.46</v>
      </c>
      <c r="D10" s="33">
        <v>-179666.73</v>
      </c>
      <c r="E10" s="33">
        <v>513337.73</v>
      </c>
    </row>
    <row r="11" spans="2:5" ht="15.75">
      <c r="B11" s="37" t="s">
        <v>184</v>
      </c>
      <c r="C11" s="33">
        <v>492407</v>
      </c>
      <c r="D11" s="33">
        <v>-485107</v>
      </c>
      <c r="E11" s="33">
        <v>7300</v>
      </c>
    </row>
    <row r="12" spans="2:5" ht="15.75">
      <c r="B12" s="37" t="s">
        <v>183</v>
      </c>
      <c r="C12" s="33">
        <v>53090</v>
      </c>
      <c r="D12" s="33">
        <v>-53090</v>
      </c>
      <c r="E12" s="33">
        <v>0</v>
      </c>
    </row>
    <row r="13" spans="2:5" ht="15.75">
      <c r="B13" s="32" t="s">
        <v>157</v>
      </c>
      <c r="C13" s="36">
        <f>SUM(C6:C12)</f>
        <v>3942278.66</v>
      </c>
      <c r="D13" s="36">
        <f>SUM(D6:D12)</f>
        <v>330774.6699999999</v>
      </c>
      <c r="E13" s="36">
        <f>SUM(E6:E12)</f>
        <v>4273053.33</v>
      </c>
    </row>
    <row r="15" spans="2:5" ht="15.75">
      <c r="B15" s="130" t="s">
        <v>193</v>
      </c>
      <c r="C15" s="130"/>
      <c r="D15" s="130"/>
      <c r="E15" s="130"/>
    </row>
    <row r="16" spans="2:5" ht="15">
      <c r="B16" s="126" t="s">
        <v>158</v>
      </c>
      <c r="C16" s="126"/>
      <c r="D16" s="126"/>
      <c r="E16" s="126"/>
    </row>
    <row r="18" spans="2:5" ht="15.75">
      <c r="B18" s="132" t="s">
        <v>192</v>
      </c>
      <c r="C18" s="132" t="s">
        <v>191</v>
      </c>
      <c r="D18" s="93" t="s">
        <v>179</v>
      </c>
      <c r="E18" s="134" t="s">
        <v>155</v>
      </c>
    </row>
    <row r="19" spans="2:5" ht="15.75">
      <c r="B19" s="133"/>
      <c r="C19" s="133"/>
      <c r="D19" s="93" t="s">
        <v>154</v>
      </c>
      <c r="E19" s="135"/>
    </row>
    <row r="20" spans="2:5" ht="15.75">
      <c r="B20" s="40" t="s">
        <v>190</v>
      </c>
      <c r="C20" s="39">
        <v>1808537.92</v>
      </c>
      <c r="D20" s="33">
        <v>-19012.95</v>
      </c>
      <c r="E20" s="38">
        <v>1789524.97</v>
      </c>
    </row>
    <row r="21" spans="2:5" ht="15.75">
      <c r="B21" s="37" t="s">
        <v>189</v>
      </c>
      <c r="C21" s="33">
        <v>665</v>
      </c>
      <c r="D21" s="33">
        <v>0</v>
      </c>
      <c r="E21" s="33">
        <v>665</v>
      </c>
    </row>
    <row r="22" spans="2:5" ht="15.75">
      <c r="B22" s="37" t="s">
        <v>188</v>
      </c>
      <c r="C22" s="33">
        <v>131791.64</v>
      </c>
      <c r="D22" s="33">
        <v>-10318.93</v>
      </c>
      <c r="E22" s="33">
        <v>121472.71</v>
      </c>
    </row>
    <row r="23" spans="2:5" ht="15.75">
      <c r="B23" s="37" t="s">
        <v>187</v>
      </c>
      <c r="C23" s="33">
        <v>767218.76</v>
      </c>
      <c r="D23" s="33">
        <v>28265.48</v>
      </c>
      <c r="E23" s="33">
        <v>795484.24</v>
      </c>
    </row>
    <row r="24" spans="2:5" ht="15.75">
      <c r="B24" s="37" t="s">
        <v>186</v>
      </c>
      <c r="C24" s="33">
        <v>507798</v>
      </c>
      <c r="D24" s="33">
        <v>714277</v>
      </c>
      <c r="E24" s="33">
        <v>1222075</v>
      </c>
    </row>
    <row r="25" spans="2:5" ht="15.75">
      <c r="B25" s="37" t="s">
        <v>185</v>
      </c>
      <c r="C25" s="33">
        <v>331673.46</v>
      </c>
      <c r="D25" s="33">
        <v>-152685</v>
      </c>
      <c r="E25" s="33">
        <v>178988.46</v>
      </c>
    </row>
    <row r="26" spans="2:5" ht="15.75">
      <c r="B26" s="37" t="s">
        <v>184</v>
      </c>
      <c r="C26" s="33">
        <v>49107.14</v>
      </c>
      <c r="D26" s="33">
        <v>-49107.14</v>
      </c>
      <c r="E26" s="33">
        <v>0</v>
      </c>
    </row>
    <row r="27" spans="2:5" ht="15.75">
      <c r="B27" s="37" t="s">
        <v>183</v>
      </c>
      <c r="C27" s="33">
        <v>39817</v>
      </c>
      <c r="D27" s="33">
        <v>-7412</v>
      </c>
      <c r="E27" s="33">
        <v>32405</v>
      </c>
    </row>
    <row r="28" spans="2:5" ht="15.75">
      <c r="B28" s="37" t="s">
        <v>182</v>
      </c>
      <c r="C28" s="33">
        <v>272082</v>
      </c>
      <c r="D28" s="33">
        <v>-29880</v>
      </c>
      <c r="E28" s="33">
        <v>242202</v>
      </c>
    </row>
    <row r="29" spans="2:5" ht="18" customHeight="1">
      <c r="B29" s="37" t="s">
        <v>181</v>
      </c>
      <c r="C29" s="33">
        <v>699449</v>
      </c>
      <c r="D29" s="33">
        <v>140646.14</v>
      </c>
      <c r="E29" s="33">
        <v>840095.14</v>
      </c>
    </row>
    <row r="30" spans="2:5" ht="15.75">
      <c r="B30" s="32" t="s">
        <v>157</v>
      </c>
      <c r="C30" s="36">
        <f>SUM(C20:C29)</f>
        <v>4608139.92</v>
      </c>
      <c r="D30" s="36">
        <f>SUM(D20:D29)</f>
        <v>614772.6</v>
      </c>
      <c r="E30" s="36">
        <f>SUM(E20:E29)</f>
        <v>5222912.52</v>
      </c>
    </row>
  </sheetData>
  <sheetProtection/>
  <mergeCells count="10">
    <mergeCell ref="B18:B19"/>
    <mergeCell ref="C18:C19"/>
    <mergeCell ref="E18:E19"/>
    <mergeCell ref="B16:E16"/>
    <mergeCell ref="B1:E1"/>
    <mergeCell ref="B15:E15"/>
    <mergeCell ref="B2:E2"/>
    <mergeCell ref="B4:B5"/>
    <mergeCell ref="C4:C5"/>
    <mergeCell ref="E4:E5"/>
  </mergeCells>
  <printOptions/>
  <pageMargins left="0.39375" right="0.39375" top="0.7875" bottom="0.39375" header="0" footer="0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  <pageSetUpPr fitToPage="1"/>
  </sheetPr>
  <dimension ref="B1:J360"/>
  <sheetViews>
    <sheetView showGridLines="0" zoomScalePageLayoutView="0" workbookViewId="0" topLeftCell="A1">
      <selection activeCell="G110" sqref="G110"/>
    </sheetView>
  </sheetViews>
  <sheetFormatPr defaultColWidth="6.8515625" defaultRowHeight="12.75"/>
  <cols>
    <col min="1" max="1" width="1.1484375" style="1" customWidth="1"/>
    <col min="2" max="2" width="7.00390625" style="1" customWidth="1"/>
    <col min="3" max="3" width="5.8515625" style="1" customWidth="1"/>
    <col min="4" max="4" width="80.140625" style="1" customWidth="1"/>
    <col min="5" max="5" width="26.8515625" style="1" bestFit="1" customWidth="1"/>
    <col min="6" max="6" width="21.57421875" style="1" customWidth="1"/>
    <col min="7" max="7" width="21.421875" style="1" customWidth="1"/>
    <col min="8" max="8" width="22.8515625" style="1" customWidth="1"/>
    <col min="9" max="16384" width="6.8515625" style="1" customWidth="1"/>
  </cols>
  <sheetData>
    <row r="1" spans="2:8" ht="15.75">
      <c r="B1" s="130" t="s">
        <v>292</v>
      </c>
      <c r="C1" s="130"/>
      <c r="D1" s="130"/>
      <c r="E1" s="130"/>
      <c r="F1" s="130"/>
      <c r="G1" s="130"/>
      <c r="H1" s="130"/>
    </row>
    <row r="2" spans="2:8" ht="15">
      <c r="B2" s="126" t="s">
        <v>158</v>
      </c>
      <c r="C2" s="126"/>
      <c r="D2" s="126"/>
      <c r="E2" s="126"/>
      <c r="F2" s="126"/>
      <c r="G2" s="126"/>
      <c r="H2" s="126"/>
    </row>
    <row r="4" spans="5:8" ht="15.75">
      <c r="E4" s="59" t="s">
        <v>157</v>
      </c>
      <c r="F4" s="27">
        <v>4608139.92</v>
      </c>
      <c r="G4" s="58">
        <v>614772.6</v>
      </c>
      <c r="H4" s="27">
        <v>5222912.52</v>
      </c>
    </row>
    <row r="6" spans="2:8" ht="15.75" customHeight="1">
      <c r="B6" s="151" t="s">
        <v>291</v>
      </c>
      <c r="C6" s="152"/>
      <c r="D6" s="127" t="s">
        <v>290</v>
      </c>
      <c r="E6" s="127" t="s">
        <v>289</v>
      </c>
      <c r="F6" s="129" t="s">
        <v>191</v>
      </c>
      <c r="G6" s="57" t="s">
        <v>179</v>
      </c>
      <c r="H6" s="155" t="s">
        <v>155</v>
      </c>
    </row>
    <row r="7" spans="2:8" ht="15" customHeight="1">
      <c r="B7" s="153"/>
      <c r="C7" s="154"/>
      <c r="D7" s="128"/>
      <c r="E7" s="128"/>
      <c r="F7" s="129"/>
      <c r="G7" s="57" t="s">
        <v>154</v>
      </c>
      <c r="H7" s="155"/>
    </row>
    <row r="8" spans="2:8" s="19" customFormat="1" ht="15.75">
      <c r="B8" s="142" t="s">
        <v>153</v>
      </c>
      <c r="C8" s="142"/>
      <c r="D8" s="142"/>
      <c r="E8" s="142"/>
      <c r="F8" s="48">
        <v>35829.68</v>
      </c>
      <c r="G8" s="48">
        <v>-9345.56</v>
      </c>
      <c r="H8" s="48">
        <v>26484.12</v>
      </c>
    </row>
    <row r="9" spans="2:8" s="19" customFormat="1" ht="15.75">
      <c r="B9" s="140" t="s">
        <v>152</v>
      </c>
      <c r="C9" s="140"/>
      <c r="D9" s="140"/>
      <c r="E9" s="140"/>
      <c r="F9" s="47">
        <v>35829.68</v>
      </c>
      <c r="G9" s="47">
        <v>-9345.56</v>
      </c>
      <c r="H9" s="47">
        <v>26484.12</v>
      </c>
    </row>
    <row r="10" spans="2:8" s="19" customFormat="1" ht="15.75">
      <c r="B10" s="144" t="s">
        <v>288</v>
      </c>
      <c r="C10" s="144"/>
      <c r="D10" s="144"/>
      <c r="E10" s="144"/>
      <c r="F10" s="46">
        <v>32352.34</v>
      </c>
      <c r="G10" s="46">
        <v>-9345.56</v>
      </c>
      <c r="H10" s="46">
        <v>23006.78</v>
      </c>
    </row>
    <row r="11" spans="2:8" s="19" customFormat="1" ht="15.75">
      <c r="B11" s="141" t="s">
        <v>287</v>
      </c>
      <c r="C11" s="141"/>
      <c r="D11" s="141"/>
      <c r="E11" s="141"/>
      <c r="F11" s="45">
        <v>32352.34</v>
      </c>
      <c r="G11" s="45">
        <v>-9345.56</v>
      </c>
      <c r="H11" s="45">
        <v>23006.78</v>
      </c>
    </row>
    <row r="12" spans="2:8" s="19" customFormat="1" ht="15">
      <c r="B12" s="138" t="s">
        <v>199</v>
      </c>
      <c r="C12" s="138"/>
      <c r="D12" s="138"/>
      <c r="E12" s="138"/>
      <c r="F12" s="44">
        <v>32352.34</v>
      </c>
      <c r="G12" s="44">
        <v>-9345.56</v>
      </c>
      <c r="H12" s="44">
        <v>23006.78</v>
      </c>
    </row>
    <row r="13" spans="2:8" ht="15">
      <c r="B13" s="136" t="s">
        <v>51</v>
      </c>
      <c r="C13" s="136"/>
      <c r="D13" s="43" t="s">
        <v>52</v>
      </c>
      <c r="E13" s="42" t="s">
        <v>279</v>
      </c>
      <c r="F13" s="41">
        <v>32352.34</v>
      </c>
      <c r="G13" s="41">
        <v>-9345.56</v>
      </c>
      <c r="H13" s="41">
        <v>23006.78</v>
      </c>
    </row>
    <row r="14" spans="2:8" ht="15">
      <c r="B14" s="136" t="s">
        <v>58</v>
      </c>
      <c r="C14" s="136"/>
      <c r="D14" s="43" t="s">
        <v>59</v>
      </c>
      <c r="E14" s="42" t="s">
        <v>279</v>
      </c>
      <c r="F14" s="41">
        <v>30361.5</v>
      </c>
      <c r="G14" s="41">
        <v>-8754.72</v>
      </c>
      <c r="H14" s="41">
        <v>21606.78</v>
      </c>
    </row>
    <row r="15" spans="2:8" ht="15">
      <c r="B15" s="136" t="s">
        <v>82</v>
      </c>
      <c r="C15" s="136"/>
      <c r="D15" s="43" t="s">
        <v>83</v>
      </c>
      <c r="E15" s="42" t="s">
        <v>279</v>
      </c>
      <c r="F15" s="41">
        <v>1990.84</v>
      </c>
      <c r="G15" s="41">
        <v>-590.84</v>
      </c>
      <c r="H15" s="41">
        <v>1400</v>
      </c>
    </row>
    <row r="16" spans="2:8" s="19" customFormat="1" ht="15.75">
      <c r="B16" s="144" t="s">
        <v>286</v>
      </c>
      <c r="C16" s="144"/>
      <c r="D16" s="144"/>
      <c r="E16" s="144"/>
      <c r="F16" s="46">
        <v>3477.34</v>
      </c>
      <c r="G16" s="46">
        <v>0</v>
      </c>
      <c r="H16" s="46">
        <v>3477.34</v>
      </c>
    </row>
    <row r="17" spans="2:8" s="19" customFormat="1" ht="15.75">
      <c r="B17" s="141" t="s">
        <v>285</v>
      </c>
      <c r="C17" s="141"/>
      <c r="D17" s="141"/>
      <c r="E17" s="141"/>
      <c r="F17" s="45">
        <v>3477.34</v>
      </c>
      <c r="G17" s="45">
        <v>0</v>
      </c>
      <c r="H17" s="45">
        <v>3477.34</v>
      </c>
    </row>
    <row r="18" spans="2:8" s="19" customFormat="1" ht="15">
      <c r="B18" s="138" t="s">
        <v>199</v>
      </c>
      <c r="C18" s="138"/>
      <c r="D18" s="138"/>
      <c r="E18" s="138"/>
      <c r="F18" s="44">
        <v>3477.34</v>
      </c>
      <c r="G18" s="44">
        <v>0</v>
      </c>
      <c r="H18" s="44">
        <v>3477.34</v>
      </c>
    </row>
    <row r="19" spans="2:8" ht="15">
      <c r="B19" s="136" t="s">
        <v>51</v>
      </c>
      <c r="C19" s="136"/>
      <c r="D19" s="43" t="s">
        <v>52</v>
      </c>
      <c r="E19" s="42" t="s">
        <v>279</v>
      </c>
      <c r="F19" s="41">
        <v>3477.34</v>
      </c>
      <c r="G19" s="41">
        <v>0</v>
      </c>
      <c r="H19" s="41">
        <v>3477.34</v>
      </c>
    </row>
    <row r="20" spans="2:8" ht="15">
      <c r="B20" s="136" t="s">
        <v>82</v>
      </c>
      <c r="C20" s="136"/>
      <c r="D20" s="43" t="s">
        <v>83</v>
      </c>
      <c r="E20" s="42" t="s">
        <v>279</v>
      </c>
      <c r="F20" s="41">
        <v>3477.34</v>
      </c>
      <c r="G20" s="41">
        <v>0</v>
      </c>
      <c r="H20" s="41">
        <v>3477.34</v>
      </c>
    </row>
    <row r="21" spans="2:8" s="19" customFormat="1" ht="15.75">
      <c r="B21" s="142" t="s">
        <v>151</v>
      </c>
      <c r="C21" s="142"/>
      <c r="D21" s="142"/>
      <c r="E21" s="142"/>
      <c r="F21" s="48">
        <v>384514.87</v>
      </c>
      <c r="G21" s="48">
        <v>-28147.46</v>
      </c>
      <c r="H21" s="48">
        <v>356367.41</v>
      </c>
    </row>
    <row r="22" spans="2:8" s="19" customFormat="1" ht="15.75">
      <c r="B22" s="140" t="s">
        <v>150</v>
      </c>
      <c r="C22" s="140"/>
      <c r="D22" s="140"/>
      <c r="E22" s="140"/>
      <c r="F22" s="47">
        <v>384514.87</v>
      </c>
      <c r="G22" s="47">
        <v>-28147.46</v>
      </c>
      <c r="H22" s="47">
        <v>356367.41</v>
      </c>
    </row>
    <row r="23" spans="2:8" s="19" customFormat="1" ht="15.75">
      <c r="B23" s="144" t="s">
        <v>284</v>
      </c>
      <c r="C23" s="144"/>
      <c r="D23" s="144"/>
      <c r="E23" s="144"/>
      <c r="F23" s="46">
        <v>384514.87</v>
      </c>
      <c r="G23" s="46">
        <v>-28147.46</v>
      </c>
      <c r="H23" s="46">
        <v>356367.41</v>
      </c>
    </row>
    <row r="24" spans="2:8" s="19" customFormat="1" ht="15.75">
      <c r="B24" s="141" t="s">
        <v>283</v>
      </c>
      <c r="C24" s="141"/>
      <c r="D24" s="141"/>
      <c r="E24" s="141"/>
      <c r="F24" s="45">
        <v>242215.23</v>
      </c>
      <c r="G24" s="45">
        <v>-1632.23</v>
      </c>
      <c r="H24" s="45">
        <v>240583</v>
      </c>
    </row>
    <row r="25" spans="2:8" s="19" customFormat="1" ht="15">
      <c r="B25" s="138" t="s">
        <v>199</v>
      </c>
      <c r="C25" s="138"/>
      <c r="D25" s="138"/>
      <c r="E25" s="138"/>
      <c r="F25" s="44">
        <v>242215.23</v>
      </c>
      <c r="G25" s="44">
        <v>-1632.23</v>
      </c>
      <c r="H25" s="44">
        <v>240583</v>
      </c>
    </row>
    <row r="26" spans="2:8" ht="15">
      <c r="B26" s="136" t="s">
        <v>51</v>
      </c>
      <c r="C26" s="136"/>
      <c r="D26" s="43" t="s">
        <v>52</v>
      </c>
      <c r="E26" s="42" t="s">
        <v>279</v>
      </c>
      <c r="F26" s="41">
        <v>242215.23</v>
      </c>
      <c r="G26" s="41">
        <v>-1632.23</v>
      </c>
      <c r="H26" s="41">
        <v>240583</v>
      </c>
    </row>
    <row r="27" spans="2:8" ht="15">
      <c r="B27" s="136" t="s">
        <v>53</v>
      </c>
      <c r="C27" s="136"/>
      <c r="D27" s="43" t="s">
        <v>54</v>
      </c>
      <c r="E27" s="42" t="s">
        <v>279</v>
      </c>
      <c r="F27" s="41">
        <v>220983</v>
      </c>
      <c r="G27" s="41">
        <v>-2908</v>
      </c>
      <c r="H27" s="41">
        <v>218075</v>
      </c>
    </row>
    <row r="28" spans="2:8" ht="15">
      <c r="B28" s="136" t="s">
        <v>58</v>
      </c>
      <c r="C28" s="136"/>
      <c r="D28" s="43" t="s">
        <v>59</v>
      </c>
      <c r="E28" s="42" t="s">
        <v>279</v>
      </c>
      <c r="F28" s="41">
        <v>21232.23</v>
      </c>
      <c r="G28" s="41">
        <v>1275.77</v>
      </c>
      <c r="H28" s="41">
        <v>22508</v>
      </c>
    </row>
    <row r="29" spans="2:8" s="19" customFormat="1" ht="15.75">
      <c r="B29" s="141" t="s">
        <v>282</v>
      </c>
      <c r="C29" s="141"/>
      <c r="D29" s="141"/>
      <c r="E29" s="141"/>
      <c r="F29" s="45">
        <v>31552.88</v>
      </c>
      <c r="G29" s="45">
        <v>-3148.47</v>
      </c>
      <c r="H29" s="45">
        <v>28404.41</v>
      </c>
    </row>
    <row r="30" spans="2:8" s="19" customFormat="1" ht="15">
      <c r="B30" s="138" t="s">
        <v>199</v>
      </c>
      <c r="C30" s="138"/>
      <c r="D30" s="138"/>
      <c r="E30" s="138"/>
      <c r="F30" s="44">
        <v>31552.88</v>
      </c>
      <c r="G30" s="44">
        <v>-3148.47</v>
      </c>
      <c r="H30" s="44">
        <v>28404.41</v>
      </c>
    </row>
    <row r="31" spans="2:8" ht="15">
      <c r="B31" s="136" t="s">
        <v>51</v>
      </c>
      <c r="C31" s="136"/>
      <c r="D31" s="43" t="s">
        <v>52</v>
      </c>
      <c r="E31" s="42" t="s">
        <v>279</v>
      </c>
      <c r="F31" s="41">
        <v>31552.88</v>
      </c>
      <c r="G31" s="41">
        <v>-3148.47</v>
      </c>
      <c r="H31" s="41">
        <v>28404.41</v>
      </c>
    </row>
    <row r="32" spans="2:8" ht="15">
      <c r="B32" s="136" t="s">
        <v>58</v>
      </c>
      <c r="C32" s="136"/>
      <c r="D32" s="43" t="s">
        <v>59</v>
      </c>
      <c r="E32" s="42" t="s">
        <v>279</v>
      </c>
      <c r="F32" s="41">
        <v>31552.88</v>
      </c>
      <c r="G32" s="41">
        <v>-3148.47</v>
      </c>
      <c r="H32" s="41">
        <v>28404.41</v>
      </c>
    </row>
    <row r="33" spans="2:8" s="19" customFormat="1" ht="15.75">
      <c r="B33" s="141" t="s">
        <v>281</v>
      </c>
      <c r="C33" s="141"/>
      <c r="D33" s="141"/>
      <c r="E33" s="141"/>
      <c r="F33" s="45">
        <v>85535.76</v>
      </c>
      <c r="G33" s="45">
        <v>-13635.76</v>
      </c>
      <c r="H33" s="45">
        <v>71900</v>
      </c>
    </row>
    <row r="34" spans="2:8" s="19" customFormat="1" ht="15">
      <c r="B34" s="150" t="s">
        <v>199</v>
      </c>
      <c r="C34" s="150"/>
      <c r="D34" s="150"/>
      <c r="E34" s="150"/>
      <c r="F34" s="56">
        <v>85535.76</v>
      </c>
      <c r="G34" s="56">
        <v>-13635.76</v>
      </c>
      <c r="H34" s="56">
        <v>71900</v>
      </c>
    </row>
    <row r="35" spans="2:8" ht="15">
      <c r="B35" s="136" t="s">
        <v>51</v>
      </c>
      <c r="C35" s="136"/>
      <c r="D35" s="43" t="s">
        <v>52</v>
      </c>
      <c r="E35" s="42" t="s">
        <v>279</v>
      </c>
      <c r="F35" s="41">
        <v>85535.76</v>
      </c>
      <c r="G35" s="41">
        <v>-13635.76</v>
      </c>
      <c r="H35" s="41">
        <v>71900</v>
      </c>
    </row>
    <row r="36" spans="2:8" ht="15">
      <c r="B36" s="136" t="s">
        <v>58</v>
      </c>
      <c r="C36" s="136"/>
      <c r="D36" s="43" t="s">
        <v>59</v>
      </c>
      <c r="E36" s="42" t="s">
        <v>279</v>
      </c>
      <c r="F36" s="41">
        <v>79965.76</v>
      </c>
      <c r="G36" s="41">
        <v>-12065.76</v>
      </c>
      <c r="H36" s="41">
        <v>67900</v>
      </c>
    </row>
    <row r="37" spans="2:8" ht="15">
      <c r="B37" s="136" t="s">
        <v>64</v>
      </c>
      <c r="C37" s="136"/>
      <c r="D37" s="43" t="s">
        <v>65</v>
      </c>
      <c r="E37" s="42" t="s">
        <v>279</v>
      </c>
      <c r="F37" s="41">
        <v>5570</v>
      </c>
      <c r="G37" s="41">
        <v>-1570</v>
      </c>
      <c r="H37" s="41">
        <v>4000</v>
      </c>
    </row>
    <row r="38" spans="2:8" s="19" customFormat="1" ht="15.75">
      <c r="B38" s="141" t="s">
        <v>280</v>
      </c>
      <c r="C38" s="141"/>
      <c r="D38" s="141"/>
      <c r="E38" s="141"/>
      <c r="F38" s="45">
        <v>25211</v>
      </c>
      <c r="G38" s="45">
        <v>-9731</v>
      </c>
      <c r="H38" s="45">
        <v>15480</v>
      </c>
    </row>
    <row r="39" spans="2:8" s="19" customFormat="1" ht="15">
      <c r="B39" s="138" t="s">
        <v>199</v>
      </c>
      <c r="C39" s="138"/>
      <c r="D39" s="138"/>
      <c r="E39" s="138"/>
      <c r="F39" s="44">
        <v>21893</v>
      </c>
      <c r="G39" s="44">
        <v>-6413</v>
      </c>
      <c r="H39" s="44">
        <v>15480</v>
      </c>
    </row>
    <row r="40" spans="2:8" ht="17.25" customHeight="1">
      <c r="B40" s="136" t="s">
        <v>88</v>
      </c>
      <c r="C40" s="136"/>
      <c r="D40" s="43" t="s">
        <v>89</v>
      </c>
      <c r="E40" s="42" t="s">
        <v>279</v>
      </c>
      <c r="F40" s="41">
        <v>21893</v>
      </c>
      <c r="G40" s="41">
        <v>-6413</v>
      </c>
      <c r="H40" s="41">
        <v>15480</v>
      </c>
    </row>
    <row r="41" spans="2:8" ht="15">
      <c r="B41" s="136" t="s">
        <v>94</v>
      </c>
      <c r="C41" s="136"/>
      <c r="D41" s="43" t="s">
        <v>95</v>
      </c>
      <c r="E41" s="42" t="s">
        <v>279</v>
      </c>
      <c r="F41" s="41">
        <v>21893</v>
      </c>
      <c r="G41" s="41">
        <v>-6413</v>
      </c>
      <c r="H41" s="41">
        <v>15480</v>
      </c>
    </row>
    <row r="42" spans="2:8" s="19" customFormat="1" ht="15">
      <c r="B42" s="138" t="s">
        <v>220</v>
      </c>
      <c r="C42" s="138"/>
      <c r="D42" s="138"/>
      <c r="E42" s="138"/>
      <c r="F42" s="44">
        <v>3318</v>
      </c>
      <c r="G42" s="44">
        <v>-3318</v>
      </c>
      <c r="H42" s="44">
        <v>0</v>
      </c>
    </row>
    <row r="43" spans="2:8" ht="15">
      <c r="B43" s="136" t="s">
        <v>88</v>
      </c>
      <c r="C43" s="136"/>
      <c r="D43" s="43" t="s">
        <v>89</v>
      </c>
      <c r="E43" s="42" t="s">
        <v>279</v>
      </c>
      <c r="F43" s="41">
        <v>3318</v>
      </c>
      <c r="G43" s="41">
        <v>-3318</v>
      </c>
      <c r="H43" s="41">
        <v>0</v>
      </c>
    </row>
    <row r="44" spans="2:8" ht="15">
      <c r="B44" s="136" t="s">
        <v>94</v>
      </c>
      <c r="C44" s="136"/>
      <c r="D44" s="43" t="s">
        <v>95</v>
      </c>
      <c r="E44" s="42" t="s">
        <v>279</v>
      </c>
      <c r="F44" s="41">
        <v>3318</v>
      </c>
      <c r="G44" s="41">
        <v>-3318</v>
      </c>
      <c r="H44" s="41">
        <v>0</v>
      </c>
    </row>
    <row r="45" spans="2:8" s="19" customFormat="1" ht="15.75">
      <c r="B45" s="142" t="s">
        <v>149</v>
      </c>
      <c r="C45" s="142"/>
      <c r="D45" s="142"/>
      <c r="E45" s="142"/>
      <c r="F45" s="48">
        <v>1463264.12</v>
      </c>
      <c r="G45" s="48">
        <v>17775.65</v>
      </c>
      <c r="H45" s="48">
        <v>1481039.77</v>
      </c>
    </row>
    <row r="46" spans="2:8" s="19" customFormat="1" ht="15.75">
      <c r="B46" s="140" t="s">
        <v>148</v>
      </c>
      <c r="C46" s="140"/>
      <c r="D46" s="140"/>
      <c r="E46" s="140"/>
      <c r="F46" s="47">
        <v>583047.64</v>
      </c>
      <c r="G46" s="47">
        <v>0</v>
      </c>
      <c r="H46" s="47">
        <v>583047.64</v>
      </c>
    </row>
    <row r="47" spans="2:8" s="19" customFormat="1" ht="15.75">
      <c r="B47" s="144" t="s">
        <v>278</v>
      </c>
      <c r="C47" s="144"/>
      <c r="D47" s="144"/>
      <c r="E47" s="144"/>
      <c r="F47" s="46">
        <v>583047.64</v>
      </c>
      <c r="G47" s="46">
        <v>0</v>
      </c>
      <c r="H47" s="46">
        <v>583047.64</v>
      </c>
    </row>
    <row r="48" spans="2:8" s="19" customFormat="1" ht="15.75">
      <c r="B48" s="137" t="s">
        <v>147</v>
      </c>
      <c r="C48" s="137"/>
      <c r="D48" s="137"/>
      <c r="E48" s="137"/>
      <c r="F48" s="54">
        <v>583047.64</v>
      </c>
      <c r="G48" s="54">
        <v>0</v>
      </c>
      <c r="H48" s="54">
        <v>583047.64</v>
      </c>
    </row>
    <row r="49" spans="2:8" s="19" customFormat="1" ht="15.75">
      <c r="B49" s="141" t="s">
        <v>277</v>
      </c>
      <c r="C49" s="141"/>
      <c r="D49" s="141"/>
      <c r="E49" s="141"/>
      <c r="F49" s="45">
        <v>573890.31</v>
      </c>
      <c r="G49" s="45">
        <v>-8801.07</v>
      </c>
      <c r="H49" s="45">
        <v>565089.24</v>
      </c>
    </row>
    <row r="50" spans="2:8" s="19" customFormat="1" ht="15">
      <c r="B50" s="138" t="s">
        <v>199</v>
      </c>
      <c r="C50" s="138"/>
      <c r="D50" s="138"/>
      <c r="E50" s="138"/>
      <c r="F50" s="44">
        <v>447142</v>
      </c>
      <c r="G50" s="44">
        <v>8460.93</v>
      </c>
      <c r="H50" s="44">
        <v>455602.93</v>
      </c>
    </row>
    <row r="51" spans="2:8" ht="15">
      <c r="B51" s="136" t="s">
        <v>51</v>
      </c>
      <c r="C51" s="136"/>
      <c r="D51" s="43" t="s">
        <v>52</v>
      </c>
      <c r="E51" s="42" t="s">
        <v>268</v>
      </c>
      <c r="F51" s="41">
        <v>447142</v>
      </c>
      <c r="G51" s="41">
        <v>8460.93</v>
      </c>
      <c r="H51" s="41">
        <v>455602.93</v>
      </c>
    </row>
    <row r="52" spans="2:8" ht="15">
      <c r="B52" s="136" t="s">
        <v>53</v>
      </c>
      <c r="C52" s="136"/>
      <c r="D52" s="43" t="s">
        <v>54</v>
      </c>
      <c r="E52" s="42" t="s">
        <v>268</v>
      </c>
      <c r="F52" s="41">
        <v>426703</v>
      </c>
      <c r="G52" s="41">
        <v>8460.93</v>
      </c>
      <c r="H52" s="41">
        <v>435163.93</v>
      </c>
    </row>
    <row r="53" spans="2:8" ht="15">
      <c r="B53" s="136" t="s">
        <v>58</v>
      </c>
      <c r="C53" s="136"/>
      <c r="D53" s="43" t="s">
        <v>59</v>
      </c>
      <c r="E53" s="42" t="s">
        <v>268</v>
      </c>
      <c r="F53" s="41">
        <v>20439</v>
      </c>
      <c r="G53" s="41">
        <v>0</v>
      </c>
      <c r="H53" s="41">
        <v>20439</v>
      </c>
    </row>
    <row r="54" spans="2:8" s="19" customFormat="1" ht="15">
      <c r="B54" s="138" t="s">
        <v>274</v>
      </c>
      <c r="C54" s="138"/>
      <c r="D54" s="138"/>
      <c r="E54" s="138"/>
      <c r="F54" s="44">
        <v>122634.31</v>
      </c>
      <c r="G54" s="44">
        <v>-19120</v>
      </c>
      <c r="H54" s="44">
        <v>103514.31</v>
      </c>
    </row>
    <row r="55" spans="2:8" ht="15">
      <c r="B55" s="136" t="s">
        <v>51</v>
      </c>
      <c r="C55" s="136"/>
      <c r="D55" s="43" t="s">
        <v>52</v>
      </c>
      <c r="E55" s="42" t="s">
        <v>268</v>
      </c>
      <c r="F55" s="41">
        <v>122634.31</v>
      </c>
      <c r="G55" s="41">
        <v>-19120</v>
      </c>
      <c r="H55" s="41">
        <v>103514.31</v>
      </c>
    </row>
    <row r="56" spans="2:8" ht="15">
      <c r="B56" s="136" t="s">
        <v>58</v>
      </c>
      <c r="C56" s="136"/>
      <c r="D56" s="43" t="s">
        <v>59</v>
      </c>
      <c r="E56" s="42" t="s">
        <v>268</v>
      </c>
      <c r="F56" s="41">
        <v>121572.31</v>
      </c>
      <c r="G56" s="41">
        <v>-19120</v>
      </c>
      <c r="H56" s="41">
        <v>102452.31</v>
      </c>
    </row>
    <row r="57" spans="2:8" ht="15">
      <c r="B57" s="136" t="s">
        <v>64</v>
      </c>
      <c r="C57" s="136"/>
      <c r="D57" s="43" t="s">
        <v>65</v>
      </c>
      <c r="E57" s="42" t="s">
        <v>268</v>
      </c>
      <c r="F57" s="41">
        <v>1062</v>
      </c>
      <c r="G57" s="41">
        <v>0</v>
      </c>
      <c r="H57" s="41">
        <v>1062</v>
      </c>
    </row>
    <row r="58" spans="2:8" s="19" customFormat="1" ht="15">
      <c r="B58" s="138" t="s">
        <v>220</v>
      </c>
      <c r="C58" s="138"/>
      <c r="D58" s="138"/>
      <c r="E58" s="138"/>
      <c r="F58" s="44">
        <v>4114</v>
      </c>
      <c r="G58" s="44">
        <v>1858</v>
      </c>
      <c r="H58" s="44">
        <v>5972</v>
      </c>
    </row>
    <row r="59" spans="2:8" ht="15">
      <c r="B59" s="136" t="s">
        <v>51</v>
      </c>
      <c r="C59" s="136"/>
      <c r="D59" s="43" t="s">
        <v>52</v>
      </c>
      <c r="E59" s="42" t="s">
        <v>268</v>
      </c>
      <c r="F59" s="41">
        <v>4114</v>
      </c>
      <c r="G59" s="41">
        <v>1858</v>
      </c>
      <c r="H59" s="41">
        <v>5972</v>
      </c>
    </row>
    <row r="60" spans="2:8" ht="15">
      <c r="B60" s="136" t="s">
        <v>58</v>
      </c>
      <c r="C60" s="136"/>
      <c r="D60" s="43" t="s">
        <v>59</v>
      </c>
      <c r="E60" s="42" t="s">
        <v>268</v>
      </c>
      <c r="F60" s="41">
        <v>4114</v>
      </c>
      <c r="G60" s="41">
        <v>1858</v>
      </c>
      <c r="H60" s="41">
        <v>5972</v>
      </c>
    </row>
    <row r="61" spans="2:8" s="19" customFormat="1" ht="15.75">
      <c r="B61" s="141" t="s">
        <v>276</v>
      </c>
      <c r="C61" s="141"/>
      <c r="D61" s="141"/>
      <c r="E61" s="141"/>
      <c r="F61" s="45">
        <v>265</v>
      </c>
      <c r="G61" s="45">
        <v>0</v>
      </c>
      <c r="H61" s="45">
        <v>265</v>
      </c>
    </row>
    <row r="62" spans="2:8" s="19" customFormat="1" ht="15">
      <c r="B62" s="138" t="s">
        <v>274</v>
      </c>
      <c r="C62" s="138"/>
      <c r="D62" s="138"/>
      <c r="E62" s="138"/>
      <c r="F62" s="44">
        <v>265</v>
      </c>
      <c r="G62" s="44">
        <v>0</v>
      </c>
      <c r="H62" s="44">
        <v>265</v>
      </c>
    </row>
    <row r="63" spans="2:8" ht="15">
      <c r="B63" s="136" t="s">
        <v>51</v>
      </c>
      <c r="C63" s="136"/>
      <c r="D63" s="43" t="s">
        <v>52</v>
      </c>
      <c r="E63" s="42" t="s">
        <v>268</v>
      </c>
      <c r="F63" s="41">
        <v>265</v>
      </c>
      <c r="G63" s="41">
        <v>0</v>
      </c>
      <c r="H63" s="41">
        <v>265</v>
      </c>
    </row>
    <row r="64" spans="2:8" ht="15">
      <c r="B64" s="136" t="s">
        <v>58</v>
      </c>
      <c r="C64" s="136"/>
      <c r="D64" s="43" t="s">
        <v>59</v>
      </c>
      <c r="E64" s="42" t="s">
        <v>268</v>
      </c>
      <c r="F64" s="41">
        <v>265</v>
      </c>
      <c r="G64" s="41">
        <v>0</v>
      </c>
      <c r="H64" s="41">
        <v>265</v>
      </c>
    </row>
    <row r="65" spans="2:8" s="19" customFormat="1" ht="15.75">
      <c r="B65" s="141" t="s">
        <v>275</v>
      </c>
      <c r="C65" s="141"/>
      <c r="D65" s="141"/>
      <c r="E65" s="141"/>
      <c r="F65" s="45">
        <v>8892.33</v>
      </c>
      <c r="G65" s="45">
        <v>8801.07</v>
      </c>
      <c r="H65" s="45">
        <v>17693.4</v>
      </c>
    </row>
    <row r="66" spans="2:8" s="19" customFormat="1" ht="15">
      <c r="B66" s="138" t="s">
        <v>274</v>
      </c>
      <c r="C66" s="138"/>
      <c r="D66" s="138"/>
      <c r="E66" s="138"/>
      <c r="F66" s="44">
        <v>8892.33</v>
      </c>
      <c r="G66" s="44">
        <v>8801.07</v>
      </c>
      <c r="H66" s="44">
        <v>17693.4</v>
      </c>
    </row>
    <row r="67" spans="2:8" ht="15">
      <c r="B67" s="136" t="s">
        <v>51</v>
      </c>
      <c r="C67" s="136"/>
      <c r="D67" s="43" t="s">
        <v>52</v>
      </c>
      <c r="E67" s="42" t="s">
        <v>268</v>
      </c>
      <c r="F67" s="41">
        <v>1062</v>
      </c>
      <c r="G67" s="41">
        <v>0</v>
      </c>
      <c r="H67" s="41">
        <v>1062</v>
      </c>
    </row>
    <row r="68" spans="2:8" ht="15">
      <c r="B68" s="136" t="s">
        <v>58</v>
      </c>
      <c r="C68" s="136"/>
      <c r="D68" s="43" t="s">
        <v>59</v>
      </c>
      <c r="E68" s="42" t="s">
        <v>268</v>
      </c>
      <c r="F68" s="41">
        <v>1062</v>
      </c>
      <c r="G68" s="41">
        <v>0</v>
      </c>
      <c r="H68" s="41">
        <v>1062</v>
      </c>
    </row>
    <row r="69" spans="2:8" ht="15">
      <c r="B69" s="136" t="s">
        <v>88</v>
      </c>
      <c r="C69" s="136"/>
      <c r="D69" s="43" t="s">
        <v>89</v>
      </c>
      <c r="E69" s="42" t="s">
        <v>268</v>
      </c>
      <c r="F69" s="41">
        <v>7830.33</v>
      </c>
      <c r="G69" s="41">
        <v>8801.07</v>
      </c>
      <c r="H69" s="41">
        <v>16631.4</v>
      </c>
    </row>
    <row r="70" spans="2:8" ht="15">
      <c r="B70" s="136" t="s">
        <v>94</v>
      </c>
      <c r="C70" s="136"/>
      <c r="D70" s="43" t="s">
        <v>95</v>
      </c>
      <c r="E70" s="42" t="s">
        <v>268</v>
      </c>
      <c r="F70" s="41">
        <v>7830.33</v>
      </c>
      <c r="G70" s="41">
        <v>8801.07</v>
      </c>
      <c r="H70" s="41">
        <v>16631.4</v>
      </c>
    </row>
    <row r="71" spans="2:8" s="19" customFormat="1" ht="15.75">
      <c r="B71" s="140" t="s">
        <v>146</v>
      </c>
      <c r="C71" s="140"/>
      <c r="D71" s="140"/>
      <c r="E71" s="140"/>
      <c r="F71" s="47">
        <v>72068.7</v>
      </c>
      <c r="G71" s="47">
        <v>-1390.17</v>
      </c>
      <c r="H71" s="47">
        <v>70678.53</v>
      </c>
    </row>
    <row r="72" spans="2:8" s="19" customFormat="1" ht="15.75">
      <c r="B72" s="144" t="s">
        <v>273</v>
      </c>
      <c r="C72" s="144"/>
      <c r="D72" s="144"/>
      <c r="E72" s="144"/>
      <c r="F72" s="46">
        <v>72068.7</v>
      </c>
      <c r="G72" s="46">
        <v>-1390.17</v>
      </c>
      <c r="H72" s="46">
        <v>70678.53</v>
      </c>
    </row>
    <row r="73" spans="2:8" s="19" customFormat="1" ht="15.75">
      <c r="B73" s="141" t="s">
        <v>272</v>
      </c>
      <c r="C73" s="141"/>
      <c r="D73" s="141"/>
      <c r="E73" s="141"/>
      <c r="F73" s="45">
        <v>72068.7</v>
      </c>
      <c r="G73" s="45">
        <v>-1390.17</v>
      </c>
      <c r="H73" s="45">
        <v>70678.53</v>
      </c>
    </row>
    <row r="74" spans="2:8" s="19" customFormat="1" ht="15">
      <c r="B74" s="138" t="s">
        <v>199</v>
      </c>
      <c r="C74" s="138"/>
      <c r="D74" s="138"/>
      <c r="E74" s="138"/>
      <c r="F74" s="44">
        <v>72068.7</v>
      </c>
      <c r="G74" s="44">
        <v>-1390.17</v>
      </c>
      <c r="H74" s="44">
        <v>70678.53</v>
      </c>
    </row>
    <row r="75" spans="2:8" ht="15">
      <c r="B75" s="136" t="s">
        <v>51</v>
      </c>
      <c r="C75" s="136"/>
      <c r="D75" s="43" t="s">
        <v>52</v>
      </c>
      <c r="E75" s="42" t="s">
        <v>268</v>
      </c>
      <c r="F75" s="41">
        <v>72068.7</v>
      </c>
      <c r="G75" s="41">
        <v>-1390.17</v>
      </c>
      <c r="H75" s="41">
        <v>70678.53</v>
      </c>
    </row>
    <row r="76" spans="2:8" ht="15">
      <c r="B76" s="136" t="s">
        <v>75</v>
      </c>
      <c r="C76" s="136"/>
      <c r="D76" s="43" t="s">
        <v>76</v>
      </c>
      <c r="E76" s="42" t="s">
        <v>268</v>
      </c>
      <c r="F76" s="41">
        <v>44196.7</v>
      </c>
      <c r="G76" s="41">
        <v>-88.17</v>
      </c>
      <c r="H76" s="41">
        <v>44108.53</v>
      </c>
    </row>
    <row r="77" spans="2:8" ht="15" customHeight="1">
      <c r="B77" s="136" t="s">
        <v>77</v>
      </c>
      <c r="C77" s="136"/>
      <c r="D77" s="52" t="s">
        <v>78</v>
      </c>
      <c r="E77" s="42" t="s">
        <v>268</v>
      </c>
      <c r="F77" s="41">
        <v>27872</v>
      </c>
      <c r="G77" s="41">
        <v>-1302</v>
      </c>
      <c r="H77" s="41">
        <v>26570</v>
      </c>
    </row>
    <row r="78" spans="2:8" s="19" customFormat="1" ht="15.75">
      <c r="B78" s="140" t="s">
        <v>145</v>
      </c>
      <c r="C78" s="140"/>
      <c r="D78" s="140"/>
      <c r="E78" s="140"/>
      <c r="F78" s="47">
        <v>760102.18</v>
      </c>
      <c r="G78" s="47">
        <v>19165.82</v>
      </c>
      <c r="H78" s="47">
        <v>779268</v>
      </c>
    </row>
    <row r="79" spans="2:8" s="19" customFormat="1" ht="15.75">
      <c r="B79" s="144" t="s">
        <v>267</v>
      </c>
      <c r="C79" s="144"/>
      <c r="D79" s="144"/>
      <c r="E79" s="144"/>
      <c r="F79" s="46">
        <v>760102.18</v>
      </c>
      <c r="G79" s="46">
        <v>19165.82</v>
      </c>
      <c r="H79" s="46">
        <v>779268</v>
      </c>
    </row>
    <row r="80" spans="2:8" s="19" customFormat="1" ht="15.75">
      <c r="B80" s="141" t="s">
        <v>271</v>
      </c>
      <c r="C80" s="141"/>
      <c r="D80" s="141"/>
      <c r="E80" s="141"/>
      <c r="F80" s="45">
        <v>160859.18</v>
      </c>
      <c r="G80" s="45">
        <v>21155.82</v>
      </c>
      <c r="H80" s="45">
        <v>182015</v>
      </c>
    </row>
    <row r="81" spans="2:8" s="19" customFormat="1" ht="15">
      <c r="B81" s="138" t="s">
        <v>199</v>
      </c>
      <c r="C81" s="138"/>
      <c r="D81" s="138"/>
      <c r="E81" s="138"/>
      <c r="F81" s="44">
        <v>160859.18</v>
      </c>
      <c r="G81" s="44">
        <v>21155.82</v>
      </c>
      <c r="H81" s="44">
        <v>182015</v>
      </c>
    </row>
    <row r="82" spans="2:8" ht="15">
      <c r="B82" s="136" t="s">
        <v>51</v>
      </c>
      <c r="C82" s="136"/>
      <c r="D82" s="43" t="s">
        <v>52</v>
      </c>
      <c r="E82" s="42" t="s">
        <v>268</v>
      </c>
      <c r="F82" s="41">
        <v>160859.18</v>
      </c>
      <c r="G82" s="41">
        <v>21155.82</v>
      </c>
      <c r="H82" s="41">
        <v>182015</v>
      </c>
    </row>
    <row r="83" spans="2:8" ht="15">
      <c r="B83" s="136" t="s">
        <v>70</v>
      </c>
      <c r="C83" s="136"/>
      <c r="D83" s="43" t="s">
        <v>71</v>
      </c>
      <c r="E83" s="42" t="s">
        <v>268</v>
      </c>
      <c r="F83" s="41">
        <v>0</v>
      </c>
      <c r="G83" s="41">
        <v>8400</v>
      </c>
      <c r="H83" s="41">
        <v>8400</v>
      </c>
    </row>
    <row r="84" spans="2:8" ht="15">
      <c r="B84" s="136" t="s">
        <v>75</v>
      </c>
      <c r="C84" s="136"/>
      <c r="D84" s="43" t="s">
        <v>76</v>
      </c>
      <c r="E84" s="42" t="s">
        <v>268</v>
      </c>
      <c r="F84" s="41">
        <v>18580</v>
      </c>
      <c r="G84" s="41">
        <v>-580</v>
      </c>
      <c r="H84" s="41">
        <v>18000</v>
      </c>
    </row>
    <row r="85" spans="2:8" ht="15" customHeight="1">
      <c r="B85" s="136" t="s">
        <v>77</v>
      </c>
      <c r="C85" s="136"/>
      <c r="D85" s="52" t="s">
        <v>78</v>
      </c>
      <c r="E85" s="42" t="s">
        <v>268</v>
      </c>
      <c r="F85" s="41">
        <v>142279.18</v>
      </c>
      <c r="G85" s="41">
        <v>13335.82</v>
      </c>
      <c r="H85" s="41">
        <v>155615</v>
      </c>
    </row>
    <row r="86" spans="2:8" s="19" customFormat="1" ht="15.75">
      <c r="B86" s="141" t="s">
        <v>266</v>
      </c>
      <c r="C86" s="141"/>
      <c r="D86" s="141"/>
      <c r="E86" s="141"/>
      <c r="F86" s="45">
        <v>1990</v>
      </c>
      <c r="G86" s="45">
        <v>-1990</v>
      </c>
      <c r="H86" s="45">
        <v>0</v>
      </c>
    </row>
    <row r="87" spans="2:8" s="19" customFormat="1" ht="15">
      <c r="B87" s="150" t="s">
        <v>199</v>
      </c>
      <c r="C87" s="150"/>
      <c r="D87" s="150"/>
      <c r="E87" s="150"/>
      <c r="F87" s="56">
        <v>1990</v>
      </c>
      <c r="G87" s="56">
        <v>-1990</v>
      </c>
      <c r="H87" s="56">
        <v>0</v>
      </c>
    </row>
    <row r="88" spans="2:8" ht="15">
      <c r="B88" s="136" t="s">
        <v>88</v>
      </c>
      <c r="C88" s="136"/>
      <c r="D88" s="43" t="s">
        <v>89</v>
      </c>
      <c r="E88" s="42" t="s">
        <v>268</v>
      </c>
      <c r="F88" s="41">
        <v>1990</v>
      </c>
      <c r="G88" s="41">
        <v>-1990</v>
      </c>
      <c r="H88" s="41">
        <v>0</v>
      </c>
    </row>
    <row r="89" spans="2:8" ht="15">
      <c r="B89" s="136" t="s">
        <v>94</v>
      </c>
      <c r="C89" s="136"/>
      <c r="D89" s="43" t="s">
        <v>95</v>
      </c>
      <c r="E89" s="42" t="s">
        <v>268</v>
      </c>
      <c r="F89" s="41">
        <v>1990</v>
      </c>
      <c r="G89" s="41">
        <v>-1990</v>
      </c>
      <c r="H89" s="41">
        <v>0</v>
      </c>
    </row>
    <row r="90" spans="2:8" s="19" customFormat="1" ht="15.75">
      <c r="B90" s="141" t="s">
        <v>270</v>
      </c>
      <c r="C90" s="141"/>
      <c r="D90" s="141"/>
      <c r="E90" s="141"/>
      <c r="F90" s="45">
        <v>597253</v>
      </c>
      <c r="G90" s="45">
        <v>0</v>
      </c>
      <c r="H90" s="45">
        <v>597253</v>
      </c>
    </row>
    <row r="91" spans="2:8" s="19" customFormat="1" ht="15">
      <c r="B91" s="138" t="s">
        <v>221</v>
      </c>
      <c r="C91" s="138"/>
      <c r="D91" s="138"/>
      <c r="E91" s="138"/>
      <c r="F91" s="44">
        <v>325171</v>
      </c>
      <c r="G91" s="44">
        <v>0</v>
      </c>
      <c r="H91" s="44">
        <v>325171</v>
      </c>
    </row>
    <row r="92" spans="2:8" ht="15">
      <c r="B92" s="136" t="s">
        <v>88</v>
      </c>
      <c r="C92" s="136"/>
      <c r="D92" s="43" t="s">
        <v>89</v>
      </c>
      <c r="E92" s="42" t="s">
        <v>268</v>
      </c>
      <c r="F92" s="41">
        <v>325171</v>
      </c>
      <c r="G92" s="41">
        <v>0</v>
      </c>
      <c r="H92" s="41">
        <v>325171</v>
      </c>
    </row>
    <row r="93" spans="2:8" ht="15">
      <c r="B93" s="136" t="s">
        <v>94</v>
      </c>
      <c r="C93" s="136"/>
      <c r="D93" s="43" t="s">
        <v>95</v>
      </c>
      <c r="E93" s="42" t="s">
        <v>268</v>
      </c>
      <c r="F93" s="41">
        <v>325171</v>
      </c>
      <c r="G93" s="41">
        <v>0</v>
      </c>
      <c r="H93" s="41">
        <v>325171</v>
      </c>
    </row>
    <row r="94" spans="2:8" s="19" customFormat="1" ht="15">
      <c r="B94" s="138" t="s">
        <v>220</v>
      </c>
      <c r="C94" s="138"/>
      <c r="D94" s="138"/>
      <c r="E94" s="138"/>
      <c r="F94" s="44">
        <v>0</v>
      </c>
      <c r="G94" s="44">
        <v>29880</v>
      </c>
      <c r="H94" s="44">
        <v>29880</v>
      </c>
    </row>
    <row r="95" spans="2:8" ht="15">
      <c r="B95" s="136" t="s">
        <v>88</v>
      </c>
      <c r="C95" s="136"/>
      <c r="D95" s="43" t="s">
        <v>89</v>
      </c>
      <c r="E95" s="42" t="s">
        <v>268</v>
      </c>
      <c r="F95" s="41">
        <v>0</v>
      </c>
      <c r="G95" s="41">
        <v>29880</v>
      </c>
      <c r="H95" s="41">
        <v>29880</v>
      </c>
    </row>
    <row r="96" spans="2:8" ht="15">
      <c r="B96" s="136" t="s">
        <v>94</v>
      </c>
      <c r="C96" s="136"/>
      <c r="D96" s="43" t="s">
        <v>95</v>
      </c>
      <c r="E96" s="42" t="s">
        <v>268</v>
      </c>
      <c r="F96" s="41">
        <v>0</v>
      </c>
      <c r="G96" s="41">
        <v>29880</v>
      </c>
      <c r="H96" s="41">
        <v>29880</v>
      </c>
    </row>
    <row r="97" spans="2:8" s="19" customFormat="1" ht="15">
      <c r="B97" s="138" t="s">
        <v>269</v>
      </c>
      <c r="C97" s="138"/>
      <c r="D97" s="138"/>
      <c r="E97" s="138"/>
      <c r="F97" s="44">
        <v>272082</v>
      </c>
      <c r="G97" s="44">
        <v>-29880</v>
      </c>
      <c r="H97" s="44">
        <v>242202</v>
      </c>
    </row>
    <row r="98" spans="2:8" ht="15">
      <c r="B98" s="136" t="s">
        <v>88</v>
      </c>
      <c r="C98" s="136"/>
      <c r="D98" s="43" t="s">
        <v>89</v>
      </c>
      <c r="E98" s="42" t="s">
        <v>268</v>
      </c>
      <c r="F98" s="41">
        <v>272082</v>
      </c>
      <c r="G98" s="41">
        <v>-29880</v>
      </c>
      <c r="H98" s="41">
        <v>242202</v>
      </c>
    </row>
    <row r="99" spans="2:8" ht="15">
      <c r="B99" s="136" t="s">
        <v>94</v>
      </c>
      <c r="C99" s="136"/>
      <c r="D99" s="43" t="s">
        <v>95</v>
      </c>
      <c r="E99" s="42" t="s">
        <v>268</v>
      </c>
      <c r="F99" s="41">
        <v>272082</v>
      </c>
      <c r="G99" s="41">
        <v>-29880</v>
      </c>
      <c r="H99" s="41">
        <v>242202</v>
      </c>
    </row>
    <row r="100" spans="2:8" s="19" customFormat="1" ht="15.75">
      <c r="B100" s="140" t="s">
        <v>144</v>
      </c>
      <c r="C100" s="140"/>
      <c r="D100" s="140"/>
      <c r="E100" s="140"/>
      <c r="F100" s="47">
        <v>48045.6</v>
      </c>
      <c r="G100" s="47">
        <v>0</v>
      </c>
      <c r="H100" s="47">
        <v>48045.6</v>
      </c>
    </row>
    <row r="101" spans="2:8" s="19" customFormat="1" ht="15.75">
      <c r="B101" s="144" t="s">
        <v>267</v>
      </c>
      <c r="C101" s="144"/>
      <c r="D101" s="144"/>
      <c r="E101" s="144"/>
      <c r="F101" s="46">
        <v>48045.6</v>
      </c>
      <c r="G101" s="46">
        <v>0</v>
      </c>
      <c r="H101" s="46">
        <v>48045.6</v>
      </c>
    </row>
    <row r="102" spans="2:8" s="19" customFormat="1" ht="15.75">
      <c r="B102" s="141" t="s">
        <v>266</v>
      </c>
      <c r="C102" s="141"/>
      <c r="D102" s="141"/>
      <c r="E102" s="141"/>
      <c r="F102" s="45">
        <v>48045.6</v>
      </c>
      <c r="G102" s="45">
        <v>0</v>
      </c>
      <c r="H102" s="45">
        <v>48045.6</v>
      </c>
    </row>
    <row r="103" spans="2:8" s="19" customFormat="1" ht="15">
      <c r="B103" s="138" t="s">
        <v>199</v>
      </c>
      <c r="C103" s="138"/>
      <c r="D103" s="138"/>
      <c r="E103" s="138"/>
      <c r="F103" s="44">
        <v>48045.6</v>
      </c>
      <c r="G103" s="44">
        <v>0</v>
      </c>
      <c r="H103" s="44">
        <v>48045.6</v>
      </c>
    </row>
    <row r="104" spans="2:8" ht="15">
      <c r="B104" s="136" t="s">
        <v>51</v>
      </c>
      <c r="C104" s="136"/>
      <c r="D104" s="43" t="s">
        <v>52</v>
      </c>
      <c r="E104" s="42" t="s">
        <v>265</v>
      </c>
      <c r="F104" s="41">
        <v>48045.6</v>
      </c>
      <c r="G104" s="41">
        <v>0</v>
      </c>
      <c r="H104" s="41">
        <v>48045.6</v>
      </c>
    </row>
    <row r="105" spans="2:8" ht="15" customHeight="1">
      <c r="B105" s="136" t="s">
        <v>77</v>
      </c>
      <c r="C105" s="136"/>
      <c r="D105" s="52" t="s">
        <v>78</v>
      </c>
      <c r="E105" s="42" t="s">
        <v>265</v>
      </c>
      <c r="F105" s="41">
        <v>48045.6</v>
      </c>
      <c r="G105" s="41">
        <v>0</v>
      </c>
      <c r="H105" s="41">
        <v>48045.6</v>
      </c>
    </row>
    <row r="106" spans="2:8" s="19" customFormat="1" ht="15.75">
      <c r="B106" s="139" t="s">
        <v>143</v>
      </c>
      <c r="C106" s="139"/>
      <c r="D106" s="139"/>
      <c r="E106" s="139"/>
      <c r="F106" s="55">
        <v>252355.51</v>
      </c>
      <c r="G106" s="55">
        <v>-1721.99</v>
      </c>
      <c r="H106" s="55">
        <v>250633.52</v>
      </c>
    </row>
    <row r="107" spans="2:8" s="19" customFormat="1" ht="15.75">
      <c r="B107" s="139" t="s">
        <v>142</v>
      </c>
      <c r="C107" s="139"/>
      <c r="D107" s="139"/>
      <c r="E107" s="139"/>
      <c r="F107" s="55">
        <v>62709.94</v>
      </c>
      <c r="G107" s="55">
        <v>10452.13</v>
      </c>
      <c r="H107" s="55">
        <v>73162.07</v>
      </c>
    </row>
    <row r="108" spans="2:8" s="19" customFormat="1" ht="15.75">
      <c r="B108" s="139" t="s">
        <v>264</v>
      </c>
      <c r="C108" s="139"/>
      <c r="D108" s="139"/>
      <c r="E108" s="139"/>
      <c r="F108" s="55">
        <v>62709.94</v>
      </c>
      <c r="G108" s="55">
        <v>10452.13</v>
      </c>
      <c r="H108" s="55">
        <v>73162.07</v>
      </c>
    </row>
    <row r="109" spans="2:8" s="19" customFormat="1" ht="15.75">
      <c r="B109" s="137" t="s">
        <v>141</v>
      </c>
      <c r="C109" s="137"/>
      <c r="D109" s="137"/>
      <c r="E109" s="137"/>
      <c r="F109" s="54">
        <v>62709.94</v>
      </c>
      <c r="G109" s="54">
        <v>10452.13</v>
      </c>
      <c r="H109" s="54">
        <v>73162.07</v>
      </c>
    </row>
    <row r="110" spans="2:8" s="19" customFormat="1" ht="16.5" customHeight="1">
      <c r="B110" s="141" t="s">
        <v>263</v>
      </c>
      <c r="C110" s="141"/>
      <c r="D110" s="141"/>
      <c r="E110" s="141"/>
      <c r="F110" s="45">
        <v>62709.94</v>
      </c>
      <c r="G110" s="45">
        <v>10452.13</v>
      </c>
      <c r="H110" s="45">
        <v>73162.07</v>
      </c>
    </row>
    <row r="111" spans="2:8" s="19" customFormat="1" ht="15">
      <c r="B111" s="138" t="s">
        <v>199</v>
      </c>
      <c r="C111" s="138"/>
      <c r="D111" s="138"/>
      <c r="E111" s="138"/>
      <c r="F111" s="44">
        <v>62709.94</v>
      </c>
      <c r="G111" s="44">
        <v>10452.13</v>
      </c>
      <c r="H111" s="44">
        <v>73162.07</v>
      </c>
    </row>
    <row r="112" spans="2:8" ht="15">
      <c r="B112" s="136" t="s">
        <v>51</v>
      </c>
      <c r="C112" s="136"/>
      <c r="D112" s="43" t="s">
        <v>52</v>
      </c>
      <c r="E112" s="42" t="s">
        <v>255</v>
      </c>
      <c r="F112" s="41">
        <v>53286.94</v>
      </c>
      <c r="G112" s="41">
        <v>2610.51</v>
      </c>
      <c r="H112" s="41">
        <v>55897.45</v>
      </c>
    </row>
    <row r="113" spans="2:8" ht="15">
      <c r="B113" s="136" t="s">
        <v>53</v>
      </c>
      <c r="C113" s="136"/>
      <c r="D113" s="43" t="s">
        <v>54</v>
      </c>
      <c r="E113" s="42" t="s">
        <v>255</v>
      </c>
      <c r="F113" s="41">
        <v>37826</v>
      </c>
      <c r="G113" s="41">
        <v>874</v>
      </c>
      <c r="H113" s="41">
        <v>38700</v>
      </c>
    </row>
    <row r="114" spans="2:8" ht="15">
      <c r="B114" s="136" t="s">
        <v>58</v>
      </c>
      <c r="C114" s="136"/>
      <c r="D114" s="43" t="s">
        <v>59</v>
      </c>
      <c r="E114" s="42" t="s">
        <v>255</v>
      </c>
      <c r="F114" s="41">
        <v>15129.14</v>
      </c>
      <c r="G114" s="41">
        <v>1668.31</v>
      </c>
      <c r="H114" s="41">
        <v>16797.45</v>
      </c>
    </row>
    <row r="115" spans="2:8" ht="15">
      <c r="B115" s="136" t="s">
        <v>64</v>
      </c>
      <c r="C115" s="136"/>
      <c r="D115" s="43" t="s">
        <v>65</v>
      </c>
      <c r="E115" s="42" t="s">
        <v>255</v>
      </c>
      <c r="F115" s="41">
        <v>331.8</v>
      </c>
      <c r="G115" s="41">
        <v>68.2</v>
      </c>
      <c r="H115" s="41">
        <v>400</v>
      </c>
    </row>
    <row r="116" spans="2:8" ht="15">
      <c r="B116" s="136" t="s">
        <v>88</v>
      </c>
      <c r="C116" s="136"/>
      <c r="D116" s="43" t="s">
        <v>89</v>
      </c>
      <c r="E116" s="42" t="s">
        <v>255</v>
      </c>
      <c r="F116" s="41">
        <v>9423</v>
      </c>
      <c r="G116" s="41">
        <v>7841.62</v>
      </c>
      <c r="H116" s="41">
        <v>17264.62</v>
      </c>
    </row>
    <row r="117" spans="2:8" ht="15">
      <c r="B117" s="136" t="s">
        <v>94</v>
      </c>
      <c r="C117" s="136"/>
      <c r="D117" s="43" t="s">
        <v>95</v>
      </c>
      <c r="E117" s="42" t="s">
        <v>255</v>
      </c>
      <c r="F117" s="41">
        <v>9423</v>
      </c>
      <c r="G117" s="41">
        <v>7841.62</v>
      </c>
      <c r="H117" s="41">
        <v>17264.62</v>
      </c>
    </row>
    <row r="118" spans="2:8" s="19" customFormat="1" ht="15.75">
      <c r="B118" s="140" t="s">
        <v>140</v>
      </c>
      <c r="C118" s="140"/>
      <c r="D118" s="140"/>
      <c r="E118" s="140"/>
      <c r="F118" s="47">
        <v>22415.89</v>
      </c>
      <c r="G118" s="47">
        <v>1609.11</v>
      </c>
      <c r="H118" s="47">
        <v>24025</v>
      </c>
    </row>
    <row r="119" spans="2:8" s="19" customFormat="1" ht="15.75">
      <c r="B119" s="144" t="s">
        <v>262</v>
      </c>
      <c r="C119" s="144"/>
      <c r="D119" s="144"/>
      <c r="E119" s="144"/>
      <c r="F119" s="46">
        <v>22415.89</v>
      </c>
      <c r="G119" s="46">
        <v>1609.11</v>
      </c>
      <c r="H119" s="46">
        <v>24025</v>
      </c>
    </row>
    <row r="120" spans="2:8" s="19" customFormat="1" ht="15.75">
      <c r="B120" s="141" t="s">
        <v>261</v>
      </c>
      <c r="C120" s="141"/>
      <c r="D120" s="141"/>
      <c r="E120" s="141"/>
      <c r="F120" s="45">
        <v>22415.89</v>
      </c>
      <c r="G120" s="45">
        <v>1609.11</v>
      </c>
      <c r="H120" s="45">
        <v>24025</v>
      </c>
    </row>
    <row r="121" spans="2:8" s="19" customFormat="1" ht="15">
      <c r="B121" s="138" t="s">
        <v>199</v>
      </c>
      <c r="C121" s="138"/>
      <c r="D121" s="138"/>
      <c r="E121" s="138"/>
      <c r="F121" s="44">
        <v>22415.89</v>
      </c>
      <c r="G121" s="44">
        <v>1609.11</v>
      </c>
      <c r="H121" s="44">
        <v>24025</v>
      </c>
    </row>
    <row r="122" spans="2:8" ht="15">
      <c r="B122" s="136" t="s">
        <v>51</v>
      </c>
      <c r="C122" s="136"/>
      <c r="D122" s="43" t="s">
        <v>52</v>
      </c>
      <c r="E122" s="42" t="s">
        <v>255</v>
      </c>
      <c r="F122" s="41">
        <v>22415.89</v>
      </c>
      <c r="G122" s="41">
        <v>-3690.89</v>
      </c>
      <c r="H122" s="41">
        <v>18725</v>
      </c>
    </row>
    <row r="123" spans="2:8" ht="15">
      <c r="B123" s="136" t="s">
        <v>58</v>
      </c>
      <c r="C123" s="136"/>
      <c r="D123" s="43" t="s">
        <v>59</v>
      </c>
      <c r="E123" s="42" t="s">
        <v>255</v>
      </c>
      <c r="F123" s="41">
        <v>22415.89</v>
      </c>
      <c r="G123" s="41">
        <v>-3690.89</v>
      </c>
      <c r="H123" s="41">
        <v>18725</v>
      </c>
    </row>
    <row r="124" spans="2:8" ht="15">
      <c r="B124" s="136" t="s">
        <v>88</v>
      </c>
      <c r="C124" s="136"/>
      <c r="D124" s="43" t="s">
        <v>89</v>
      </c>
      <c r="E124" s="42" t="s">
        <v>255</v>
      </c>
      <c r="F124" s="41">
        <v>0</v>
      </c>
      <c r="G124" s="41">
        <v>5300</v>
      </c>
      <c r="H124" s="41">
        <v>5300</v>
      </c>
    </row>
    <row r="125" spans="2:8" ht="15">
      <c r="B125" s="136" t="s">
        <v>94</v>
      </c>
      <c r="C125" s="136"/>
      <c r="D125" s="43" t="s">
        <v>95</v>
      </c>
      <c r="E125" s="42" t="s">
        <v>255</v>
      </c>
      <c r="F125" s="41">
        <v>0</v>
      </c>
      <c r="G125" s="41">
        <v>5300</v>
      </c>
      <c r="H125" s="41">
        <v>5300</v>
      </c>
    </row>
    <row r="126" spans="2:8" s="19" customFormat="1" ht="15.75">
      <c r="B126" s="140" t="s">
        <v>139</v>
      </c>
      <c r="C126" s="140"/>
      <c r="D126" s="140"/>
      <c r="E126" s="140"/>
      <c r="F126" s="47">
        <v>13272</v>
      </c>
      <c r="G126" s="47">
        <v>0</v>
      </c>
      <c r="H126" s="47">
        <v>13272</v>
      </c>
    </row>
    <row r="127" spans="2:8" s="19" customFormat="1" ht="15.75">
      <c r="B127" s="144" t="s">
        <v>260</v>
      </c>
      <c r="C127" s="144"/>
      <c r="D127" s="144"/>
      <c r="E127" s="144"/>
      <c r="F127" s="46">
        <v>13272</v>
      </c>
      <c r="G127" s="46">
        <v>0</v>
      </c>
      <c r="H127" s="46">
        <v>13272</v>
      </c>
    </row>
    <row r="128" spans="2:8" s="19" customFormat="1" ht="15.75">
      <c r="B128" s="141" t="s">
        <v>259</v>
      </c>
      <c r="C128" s="141"/>
      <c r="D128" s="141"/>
      <c r="E128" s="141"/>
      <c r="F128" s="45">
        <v>13272</v>
      </c>
      <c r="G128" s="45">
        <v>0</v>
      </c>
      <c r="H128" s="45">
        <v>13272</v>
      </c>
    </row>
    <row r="129" spans="2:8" s="19" customFormat="1" ht="15">
      <c r="B129" s="138" t="s">
        <v>199</v>
      </c>
      <c r="C129" s="138"/>
      <c r="D129" s="138"/>
      <c r="E129" s="138"/>
      <c r="F129" s="44">
        <v>13272</v>
      </c>
      <c r="G129" s="44">
        <v>0</v>
      </c>
      <c r="H129" s="44">
        <v>13272</v>
      </c>
    </row>
    <row r="130" spans="2:8" ht="15">
      <c r="B130" s="136" t="s">
        <v>51</v>
      </c>
      <c r="C130" s="136"/>
      <c r="D130" s="43" t="s">
        <v>52</v>
      </c>
      <c r="E130" s="42" t="s">
        <v>255</v>
      </c>
      <c r="F130" s="41">
        <v>13272</v>
      </c>
      <c r="G130" s="41">
        <v>0</v>
      </c>
      <c r="H130" s="41">
        <v>13272</v>
      </c>
    </row>
    <row r="131" spans="2:8" ht="15">
      <c r="B131" s="136" t="s">
        <v>82</v>
      </c>
      <c r="C131" s="136"/>
      <c r="D131" s="43" t="s">
        <v>83</v>
      </c>
      <c r="E131" s="42" t="s">
        <v>255</v>
      </c>
      <c r="F131" s="41">
        <v>13272</v>
      </c>
      <c r="G131" s="41">
        <v>0</v>
      </c>
      <c r="H131" s="41">
        <v>13272</v>
      </c>
    </row>
    <row r="132" spans="2:8" s="19" customFormat="1" ht="15.75">
      <c r="B132" s="140" t="s">
        <v>138</v>
      </c>
      <c r="C132" s="140"/>
      <c r="D132" s="140"/>
      <c r="E132" s="140"/>
      <c r="F132" s="47">
        <v>153957.68</v>
      </c>
      <c r="G132" s="47">
        <v>-13783.23</v>
      </c>
      <c r="H132" s="47">
        <v>140174.45</v>
      </c>
    </row>
    <row r="133" spans="2:8" s="19" customFormat="1" ht="15.75">
      <c r="B133" s="144" t="s">
        <v>258</v>
      </c>
      <c r="C133" s="144"/>
      <c r="D133" s="144"/>
      <c r="E133" s="144"/>
      <c r="F133" s="46">
        <v>153957.68</v>
      </c>
      <c r="G133" s="46">
        <v>-13783.23</v>
      </c>
      <c r="H133" s="46">
        <v>140174.45</v>
      </c>
    </row>
    <row r="134" spans="2:8" s="19" customFormat="1" ht="15.75">
      <c r="B134" s="141" t="s">
        <v>257</v>
      </c>
      <c r="C134" s="141"/>
      <c r="D134" s="141"/>
      <c r="E134" s="141"/>
      <c r="F134" s="45">
        <v>63707</v>
      </c>
      <c r="G134" s="45">
        <v>0</v>
      </c>
      <c r="H134" s="45">
        <v>63707</v>
      </c>
    </row>
    <row r="135" spans="2:8" s="19" customFormat="1" ht="15">
      <c r="B135" s="138" t="s">
        <v>199</v>
      </c>
      <c r="C135" s="138"/>
      <c r="D135" s="138"/>
      <c r="E135" s="138"/>
      <c r="F135" s="44">
        <v>63707</v>
      </c>
      <c r="G135" s="44">
        <v>0</v>
      </c>
      <c r="H135" s="44">
        <v>63707</v>
      </c>
    </row>
    <row r="136" spans="2:8" ht="15">
      <c r="B136" s="136" t="s">
        <v>51</v>
      </c>
      <c r="C136" s="136"/>
      <c r="D136" s="43" t="s">
        <v>52</v>
      </c>
      <c r="E136" s="42" t="s">
        <v>255</v>
      </c>
      <c r="F136" s="41">
        <v>63707</v>
      </c>
      <c r="G136" s="41">
        <v>0</v>
      </c>
      <c r="H136" s="41">
        <v>63707</v>
      </c>
    </row>
    <row r="137" spans="2:8" ht="15">
      <c r="B137" s="136" t="s">
        <v>82</v>
      </c>
      <c r="C137" s="136"/>
      <c r="D137" s="43" t="s">
        <v>83</v>
      </c>
      <c r="E137" s="42" t="s">
        <v>255</v>
      </c>
      <c r="F137" s="41">
        <v>63707</v>
      </c>
      <c r="G137" s="41">
        <v>0</v>
      </c>
      <c r="H137" s="41">
        <v>63707</v>
      </c>
    </row>
    <row r="138" spans="2:8" s="19" customFormat="1" ht="15.75" customHeight="1">
      <c r="B138" s="149" t="s">
        <v>256</v>
      </c>
      <c r="C138" s="149"/>
      <c r="D138" s="149"/>
      <c r="E138" s="149"/>
      <c r="F138" s="45">
        <v>33181</v>
      </c>
      <c r="G138" s="45">
        <v>-8181</v>
      </c>
      <c r="H138" s="45">
        <v>25000</v>
      </c>
    </row>
    <row r="139" spans="2:8" s="19" customFormat="1" ht="15">
      <c r="B139" s="138" t="s">
        <v>199</v>
      </c>
      <c r="C139" s="138"/>
      <c r="D139" s="138"/>
      <c r="E139" s="138"/>
      <c r="F139" s="44">
        <v>33181</v>
      </c>
      <c r="G139" s="44">
        <v>-8181</v>
      </c>
      <c r="H139" s="44">
        <v>25000</v>
      </c>
    </row>
    <row r="140" spans="2:8" ht="15">
      <c r="B140" s="136" t="s">
        <v>51</v>
      </c>
      <c r="C140" s="136"/>
      <c r="D140" s="43" t="s">
        <v>52</v>
      </c>
      <c r="E140" s="42" t="s">
        <v>255</v>
      </c>
      <c r="F140" s="41">
        <v>33181</v>
      </c>
      <c r="G140" s="41">
        <v>-8181</v>
      </c>
      <c r="H140" s="41">
        <v>25000</v>
      </c>
    </row>
    <row r="141" spans="2:8" ht="15">
      <c r="B141" s="136" t="s">
        <v>82</v>
      </c>
      <c r="C141" s="136"/>
      <c r="D141" s="43" t="s">
        <v>83</v>
      </c>
      <c r="E141" s="42" t="s">
        <v>255</v>
      </c>
      <c r="F141" s="41">
        <v>33181</v>
      </c>
      <c r="G141" s="41">
        <v>-8181</v>
      </c>
      <c r="H141" s="41">
        <v>25000</v>
      </c>
    </row>
    <row r="142" spans="2:8" s="19" customFormat="1" ht="15.75">
      <c r="B142" s="141" t="s">
        <v>254</v>
      </c>
      <c r="C142" s="141"/>
      <c r="D142" s="141"/>
      <c r="E142" s="141"/>
      <c r="F142" s="45">
        <v>54415.23</v>
      </c>
      <c r="G142" s="45">
        <v>-5602.23</v>
      </c>
      <c r="H142" s="45">
        <v>48813</v>
      </c>
    </row>
    <row r="143" spans="2:8" s="19" customFormat="1" ht="15">
      <c r="B143" s="138" t="s">
        <v>199</v>
      </c>
      <c r="C143" s="138"/>
      <c r="D143" s="138"/>
      <c r="E143" s="138"/>
      <c r="F143" s="44">
        <v>54415.23</v>
      </c>
      <c r="G143" s="44">
        <v>-5602.23</v>
      </c>
      <c r="H143" s="44">
        <v>48813</v>
      </c>
    </row>
    <row r="144" spans="2:8" ht="15">
      <c r="B144" s="136" t="s">
        <v>51</v>
      </c>
      <c r="C144" s="136"/>
      <c r="D144" s="43" t="s">
        <v>52</v>
      </c>
      <c r="E144" s="42" t="s">
        <v>252</v>
      </c>
      <c r="F144" s="41">
        <v>47780.23</v>
      </c>
      <c r="G144" s="41">
        <v>532.77</v>
      </c>
      <c r="H144" s="41">
        <v>48313</v>
      </c>
    </row>
    <row r="145" spans="2:8" ht="15">
      <c r="B145" s="136" t="s">
        <v>82</v>
      </c>
      <c r="C145" s="136"/>
      <c r="D145" s="43" t="s">
        <v>83</v>
      </c>
      <c r="E145" s="42" t="s">
        <v>252</v>
      </c>
      <c r="F145" s="41">
        <v>47780.23</v>
      </c>
      <c r="G145" s="41">
        <v>532.77</v>
      </c>
      <c r="H145" s="41">
        <v>48313</v>
      </c>
    </row>
    <row r="146" spans="2:8" ht="15">
      <c r="B146" s="136" t="s">
        <v>88</v>
      </c>
      <c r="C146" s="136"/>
      <c r="D146" s="43" t="s">
        <v>89</v>
      </c>
      <c r="E146" s="42" t="s">
        <v>252</v>
      </c>
      <c r="F146" s="41">
        <v>6635</v>
      </c>
      <c r="G146" s="41">
        <v>-6135</v>
      </c>
      <c r="H146" s="41">
        <v>500</v>
      </c>
    </row>
    <row r="147" spans="2:8" ht="15">
      <c r="B147" s="136" t="s">
        <v>96</v>
      </c>
      <c r="C147" s="136"/>
      <c r="D147" s="43" t="s">
        <v>97</v>
      </c>
      <c r="E147" s="42" t="s">
        <v>252</v>
      </c>
      <c r="F147" s="41">
        <v>6635</v>
      </c>
      <c r="G147" s="41">
        <v>-6135</v>
      </c>
      <c r="H147" s="41">
        <v>500</v>
      </c>
    </row>
    <row r="148" spans="2:8" s="19" customFormat="1" ht="15.75">
      <c r="B148" s="141" t="s">
        <v>253</v>
      </c>
      <c r="C148" s="141"/>
      <c r="D148" s="141"/>
      <c r="E148" s="141"/>
      <c r="F148" s="45">
        <v>2654.45</v>
      </c>
      <c r="G148" s="45">
        <v>0</v>
      </c>
      <c r="H148" s="45">
        <v>2654.45</v>
      </c>
    </row>
    <row r="149" spans="2:8" s="19" customFormat="1" ht="15">
      <c r="B149" s="138" t="s">
        <v>199</v>
      </c>
      <c r="C149" s="138"/>
      <c r="D149" s="138"/>
      <c r="E149" s="138"/>
      <c r="F149" s="44">
        <v>2654.45</v>
      </c>
      <c r="G149" s="44">
        <v>0</v>
      </c>
      <c r="H149" s="44">
        <v>2654.45</v>
      </c>
    </row>
    <row r="150" spans="2:8" ht="15">
      <c r="B150" s="136" t="s">
        <v>51</v>
      </c>
      <c r="C150" s="136"/>
      <c r="D150" s="43" t="s">
        <v>52</v>
      </c>
      <c r="E150" s="42" t="s">
        <v>252</v>
      </c>
      <c r="F150" s="41">
        <v>2654.45</v>
      </c>
      <c r="G150" s="41">
        <v>0</v>
      </c>
      <c r="H150" s="41">
        <v>2654.45</v>
      </c>
    </row>
    <row r="151" spans="2:8" ht="15">
      <c r="B151" s="136" t="s">
        <v>58</v>
      </c>
      <c r="C151" s="136"/>
      <c r="D151" s="43" t="s">
        <v>59</v>
      </c>
      <c r="E151" s="42" t="s">
        <v>252</v>
      </c>
      <c r="F151" s="41">
        <v>2654.45</v>
      </c>
      <c r="G151" s="41">
        <v>0</v>
      </c>
      <c r="H151" s="41">
        <v>2654.45</v>
      </c>
    </row>
    <row r="152" spans="2:8" s="19" customFormat="1" ht="15.75">
      <c r="B152" s="142" t="s">
        <v>137</v>
      </c>
      <c r="C152" s="142"/>
      <c r="D152" s="142"/>
      <c r="E152" s="142"/>
      <c r="F152" s="48">
        <v>2166786.83</v>
      </c>
      <c r="G152" s="48">
        <v>635674.87</v>
      </c>
      <c r="H152" s="48">
        <v>2802461.7</v>
      </c>
    </row>
    <row r="153" spans="2:8" s="19" customFormat="1" ht="15.75">
      <c r="B153" s="140" t="s">
        <v>136</v>
      </c>
      <c r="C153" s="140"/>
      <c r="D153" s="140"/>
      <c r="E153" s="140"/>
      <c r="F153" s="47">
        <v>2166786.83</v>
      </c>
      <c r="G153" s="47">
        <v>635674.87</v>
      </c>
      <c r="H153" s="47">
        <v>2802461.7</v>
      </c>
    </row>
    <row r="154" spans="2:8" s="19" customFormat="1" ht="15.75">
      <c r="B154" s="144" t="s">
        <v>251</v>
      </c>
      <c r="C154" s="144"/>
      <c r="D154" s="144"/>
      <c r="E154" s="144"/>
      <c r="F154" s="46">
        <v>662236.35</v>
      </c>
      <c r="G154" s="46">
        <v>286553.07</v>
      </c>
      <c r="H154" s="46">
        <v>948789.42</v>
      </c>
    </row>
    <row r="155" spans="2:8" s="19" customFormat="1" ht="15.75">
      <c r="B155" s="141" t="s">
        <v>250</v>
      </c>
      <c r="C155" s="141"/>
      <c r="D155" s="141"/>
      <c r="E155" s="141"/>
      <c r="F155" s="45">
        <v>163511.01</v>
      </c>
      <c r="G155" s="45">
        <v>-48511.01</v>
      </c>
      <c r="H155" s="45">
        <v>115000</v>
      </c>
    </row>
    <row r="156" spans="2:8" s="19" customFormat="1" ht="15">
      <c r="B156" s="138" t="s">
        <v>211</v>
      </c>
      <c r="C156" s="138"/>
      <c r="D156" s="138"/>
      <c r="E156" s="138"/>
      <c r="F156" s="44">
        <v>163511.01</v>
      </c>
      <c r="G156" s="44">
        <v>-48511.01</v>
      </c>
      <c r="H156" s="44">
        <v>115000</v>
      </c>
    </row>
    <row r="157" spans="2:8" ht="15">
      <c r="B157" s="136" t="s">
        <v>51</v>
      </c>
      <c r="C157" s="136"/>
      <c r="D157" s="43" t="s">
        <v>52</v>
      </c>
      <c r="E157" s="42" t="s">
        <v>249</v>
      </c>
      <c r="F157" s="41">
        <v>163511.01</v>
      </c>
      <c r="G157" s="41">
        <v>-48511.01</v>
      </c>
      <c r="H157" s="41">
        <v>115000</v>
      </c>
    </row>
    <row r="158" spans="2:8" ht="15">
      <c r="B158" s="136" t="s">
        <v>58</v>
      </c>
      <c r="C158" s="136"/>
      <c r="D158" s="43" t="s">
        <v>59</v>
      </c>
      <c r="E158" s="42" t="s">
        <v>249</v>
      </c>
      <c r="F158" s="41">
        <v>163511.01</v>
      </c>
      <c r="G158" s="41">
        <v>-48511.01</v>
      </c>
      <c r="H158" s="41">
        <v>115000</v>
      </c>
    </row>
    <row r="159" spans="2:8" s="19" customFormat="1" ht="15.75">
      <c r="B159" s="141" t="s">
        <v>248</v>
      </c>
      <c r="C159" s="141"/>
      <c r="D159" s="141"/>
      <c r="E159" s="141"/>
      <c r="F159" s="45">
        <v>120109.21</v>
      </c>
      <c r="G159" s="45">
        <v>-1518.07</v>
      </c>
      <c r="H159" s="45">
        <v>118591.14</v>
      </c>
    </row>
    <row r="160" spans="2:8" s="19" customFormat="1" ht="15">
      <c r="B160" s="138" t="s">
        <v>211</v>
      </c>
      <c r="C160" s="138"/>
      <c r="D160" s="138"/>
      <c r="E160" s="138"/>
      <c r="F160" s="44">
        <v>117454.75</v>
      </c>
      <c r="G160" s="44">
        <v>-1518.07</v>
      </c>
      <c r="H160" s="44">
        <v>115936.68</v>
      </c>
    </row>
    <row r="161" spans="2:8" ht="15">
      <c r="B161" s="136" t="s">
        <v>51</v>
      </c>
      <c r="C161" s="136"/>
      <c r="D161" s="43" t="s">
        <v>52</v>
      </c>
      <c r="E161" s="42" t="s">
        <v>218</v>
      </c>
      <c r="F161" s="41">
        <v>97546.75</v>
      </c>
      <c r="G161" s="41">
        <v>-1518.07</v>
      </c>
      <c r="H161" s="41">
        <v>96028.68</v>
      </c>
    </row>
    <row r="162" spans="2:8" ht="15">
      <c r="B162" s="136" t="s">
        <v>58</v>
      </c>
      <c r="C162" s="136"/>
      <c r="D162" s="43" t="s">
        <v>59</v>
      </c>
      <c r="E162" s="42" t="s">
        <v>218</v>
      </c>
      <c r="F162" s="41">
        <v>97546.75</v>
      </c>
      <c r="G162" s="41">
        <v>-1518.07</v>
      </c>
      <c r="H162" s="41">
        <v>96028.68</v>
      </c>
    </row>
    <row r="163" spans="2:8" ht="15">
      <c r="B163" s="136" t="s">
        <v>88</v>
      </c>
      <c r="C163" s="136"/>
      <c r="D163" s="43" t="s">
        <v>89</v>
      </c>
      <c r="E163" s="42" t="s">
        <v>218</v>
      </c>
      <c r="F163" s="41">
        <v>19908</v>
      </c>
      <c r="G163" s="41">
        <v>0</v>
      </c>
      <c r="H163" s="41">
        <v>19908</v>
      </c>
    </row>
    <row r="164" spans="2:8" ht="15">
      <c r="B164" s="136" t="s">
        <v>94</v>
      </c>
      <c r="C164" s="136"/>
      <c r="D164" s="43" t="s">
        <v>95</v>
      </c>
      <c r="E164" s="42" t="s">
        <v>218</v>
      </c>
      <c r="F164" s="41">
        <v>19908</v>
      </c>
      <c r="G164" s="41">
        <v>0</v>
      </c>
      <c r="H164" s="41">
        <v>19908</v>
      </c>
    </row>
    <row r="165" spans="2:8" s="19" customFormat="1" ht="15">
      <c r="B165" s="138" t="s">
        <v>220</v>
      </c>
      <c r="C165" s="138"/>
      <c r="D165" s="138"/>
      <c r="E165" s="138"/>
      <c r="F165" s="44">
        <v>2654.46</v>
      </c>
      <c r="G165" s="44">
        <v>0</v>
      </c>
      <c r="H165" s="44">
        <v>2654.46</v>
      </c>
    </row>
    <row r="166" spans="2:8" ht="15">
      <c r="B166" s="136" t="s">
        <v>51</v>
      </c>
      <c r="C166" s="136"/>
      <c r="D166" s="43" t="s">
        <v>52</v>
      </c>
      <c r="E166" s="42" t="s">
        <v>218</v>
      </c>
      <c r="F166" s="41">
        <v>2654.46</v>
      </c>
      <c r="G166" s="41">
        <v>0</v>
      </c>
      <c r="H166" s="41">
        <v>2654.46</v>
      </c>
    </row>
    <row r="167" spans="2:8" ht="15">
      <c r="B167" s="136" t="s">
        <v>58</v>
      </c>
      <c r="C167" s="136"/>
      <c r="D167" s="43" t="s">
        <v>59</v>
      </c>
      <c r="E167" s="42" t="s">
        <v>218</v>
      </c>
      <c r="F167" s="41">
        <v>2654.46</v>
      </c>
      <c r="G167" s="41">
        <v>0</v>
      </c>
      <c r="H167" s="41">
        <v>2654.46</v>
      </c>
    </row>
    <row r="168" spans="2:8" s="19" customFormat="1" ht="15.75">
      <c r="B168" s="141" t="s">
        <v>247</v>
      </c>
      <c r="C168" s="141"/>
      <c r="D168" s="141"/>
      <c r="E168" s="141"/>
      <c r="F168" s="45">
        <v>156780</v>
      </c>
      <c r="G168" s="45">
        <v>343220</v>
      </c>
      <c r="H168" s="45">
        <v>500000</v>
      </c>
    </row>
    <row r="169" spans="2:8" s="19" customFormat="1" ht="15">
      <c r="B169" s="138" t="s">
        <v>211</v>
      </c>
      <c r="C169" s="138"/>
      <c r="D169" s="138"/>
      <c r="E169" s="138"/>
      <c r="F169" s="44">
        <v>24057</v>
      </c>
      <c r="G169" s="44">
        <v>17943</v>
      </c>
      <c r="H169" s="44">
        <v>42000</v>
      </c>
    </row>
    <row r="170" spans="2:8" ht="15">
      <c r="B170" s="136" t="s">
        <v>51</v>
      </c>
      <c r="C170" s="136"/>
      <c r="D170" s="43" t="s">
        <v>52</v>
      </c>
      <c r="E170" s="42" t="s">
        <v>218</v>
      </c>
      <c r="F170" s="41">
        <v>24057</v>
      </c>
      <c r="G170" s="41">
        <v>17943</v>
      </c>
      <c r="H170" s="41">
        <v>42000</v>
      </c>
    </row>
    <row r="171" spans="2:8" ht="15">
      <c r="B171" s="136" t="s">
        <v>58</v>
      </c>
      <c r="C171" s="136"/>
      <c r="D171" s="43" t="s">
        <v>59</v>
      </c>
      <c r="E171" s="42" t="s">
        <v>218</v>
      </c>
      <c r="F171" s="41">
        <v>24057</v>
      </c>
      <c r="G171" s="41">
        <v>17943</v>
      </c>
      <c r="H171" s="41">
        <v>42000</v>
      </c>
    </row>
    <row r="172" spans="2:8" s="19" customFormat="1" ht="15">
      <c r="B172" s="138" t="s">
        <v>221</v>
      </c>
      <c r="C172" s="138"/>
      <c r="D172" s="138"/>
      <c r="E172" s="138"/>
      <c r="F172" s="44">
        <v>132723</v>
      </c>
      <c r="G172" s="44">
        <v>310277</v>
      </c>
      <c r="H172" s="44">
        <v>443000</v>
      </c>
    </row>
    <row r="173" spans="2:8" ht="15">
      <c r="B173" s="136" t="s">
        <v>51</v>
      </c>
      <c r="C173" s="136"/>
      <c r="D173" s="43" t="s">
        <v>52</v>
      </c>
      <c r="E173" s="42" t="s">
        <v>218</v>
      </c>
      <c r="F173" s="41">
        <v>132723</v>
      </c>
      <c r="G173" s="41">
        <v>310277</v>
      </c>
      <c r="H173" s="41">
        <v>443000</v>
      </c>
    </row>
    <row r="174" spans="2:8" ht="15">
      <c r="B174" s="136" t="s">
        <v>58</v>
      </c>
      <c r="C174" s="136"/>
      <c r="D174" s="43" t="s">
        <v>59</v>
      </c>
      <c r="E174" s="42" t="s">
        <v>218</v>
      </c>
      <c r="F174" s="41">
        <v>132723</v>
      </c>
      <c r="G174" s="41">
        <v>310277</v>
      </c>
      <c r="H174" s="41">
        <v>443000</v>
      </c>
    </row>
    <row r="175" spans="2:8" s="19" customFormat="1" ht="15">
      <c r="B175" s="138" t="s">
        <v>220</v>
      </c>
      <c r="C175" s="138"/>
      <c r="D175" s="138"/>
      <c r="E175" s="138"/>
      <c r="F175" s="44">
        <v>0</v>
      </c>
      <c r="G175" s="44">
        <v>15000</v>
      </c>
      <c r="H175" s="44">
        <v>15000</v>
      </c>
    </row>
    <row r="176" spans="2:8" ht="15">
      <c r="B176" s="136" t="s">
        <v>51</v>
      </c>
      <c r="C176" s="136"/>
      <c r="D176" s="43" t="s">
        <v>52</v>
      </c>
      <c r="E176" s="42" t="s">
        <v>218</v>
      </c>
      <c r="F176" s="41">
        <v>0</v>
      </c>
      <c r="G176" s="41">
        <v>15000</v>
      </c>
      <c r="H176" s="41">
        <v>15000</v>
      </c>
    </row>
    <row r="177" spans="2:8" ht="15">
      <c r="B177" s="136" t="s">
        <v>58</v>
      </c>
      <c r="C177" s="136"/>
      <c r="D177" s="43" t="s">
        <v>59</v>
      </c>
      <c r="E177" s="42" t="s">
        <v>218</v>
      </c>
      <c r="F177" s="41">
        <v>0</v>
      </c>
      <c r="G177" s="41">
        <v>15000</v>
      </c>
      <c r="H177" s="41">
        <v>15000</v>
      </c>
    </row>
    <row r="178" spans="2:8" s="19" customFormat="1" ht="15.75">
      <c r="B178" s="141" t="s">
        <v>246</v>
      </c>
      <c r="C178" s="141"/>
      <c r="D178" s="141"/>
      <c r="E178" s="141"/>
      <c r="F178" s="45">
        <v>2654</v>
      </c>
      <c r="G178" s="45">
        <v>-2104</v>
      </c>
      <c r="H178" s="45">
        <v>550</v>
      </c>
    </row>
    <row r="179" spans="2:8" s="19" customFormat="1" ht="15">
      <c r="B179" s="138" t="s">
        <v>211</v>
      </c>
      <c r="C179" s="138"/>
      <c r="D179" s="138"/>
      <c r="E179" s="138"/>
      <c r="F179" s="44">
        <v>2654</v>
      </c>
      <c r="G179" s="44">
        <v>-2104</v>
      </c>
      <c r="H179" s="44">
        <v>550</v>
      </c>
    </row>
    <row r="180" spans="2:8" ht="15">
      <c r="B180" s="136" t="s">
        <v>51</v>
      </c>
      <c r="C180" s="136"/>
      <c r="D180" s="43" t="s">
        <v>52</v>
      </c>
      <c r="E180" s="42" t="s">
        <v>218</v>
      </c>
      <c r="F180" s="41">
        <v>2654</v>
      </c>
      <c r="G180" s="41">
        <v>-2104</v>
      </c>
      <c r="H180" s="41">
        <v>550</v>
      </c>
    </row>
    <row r="181" spans="2:8" ht="15">
      <c r="B181" s="136" t="s">
        <v>58</v>
      </c>
      <c r="C181" s="136"/>
      <c r="D181" s="43" t="s">
        <v>59</v>
      </c>
      <c r="E181" s="42" t="s">
        <v>218</v>
      </c>
      <c r="F181" s="41">
        <v>2654</v>
      </c>
      <c r="G181" s="41">
        <v>-2104</v>
      </c>
      <c r="H181" s="41">
        <v>550</v>
      </c>
    </row>
    <row r="182" spans="2:8" s="19" customFormat="1" ht="15.75">
      <c r="B182" s="141" t="s">
        <v>245</v>
      </c>
      <c r="C182" s="141"/>
      <c r="D182" s="141"/>
      <c r="E182" s="141"/>
      <c r="F182" s="45">
        <v>126677.88</v>
      </c>
      <c r="G182" s="45">
        <v>-4336.6</v>
      </c>
      <c r="H182" s="45">
        <v>122341.28</v>
      </c>
    </row>
    <row r="183" spans="2:8" s="19" customFormat="1" ht="15">
      <c r="B183" s="138" t="s">
        <v>211</v>
      </c>
      <c r="C183" s="138"/>
      <c r="D183" s="138"/>
      <c r="E183" s="138"/>
      <c r="F183" s="44">
        <v>126677.88</v>
      </c>
      <c r="G183" s="44">
        <v>-4336.6</v>
      </c>
      <c r="H183" s="44">
        <v>122341.28</v>
      </c>
    </row>
    <row r="184" spans="2:8" ht="15">
      <c r="B184" s="136" t="s">
        <v>51</v>
      </c>
      <c r="C184" s="136"/>
      <c r="D184" s="43" t="s">
        <v>52</v>
      </c>
      <c r="E184" s="42" t="s">
        <v>218</v>
      </c>
      <c r="F184" s="41">
        <v>116130.88</v>
      </c>
      <c r="G184" s="41">
        <v>6210.4</v>
      </c>
      <c r="H184" s="41">
        <v>122341.28</v>
      </c>
    </row>
    <row r="185" spans="2:8" ht="15">
      <c r="B185" s="136" t="s">
        <v>58</v>
      </c>
      <c r="C185" s="136"/>
      <c r="D185" s="43" t="s">
        <v>59</v>
      </c>
      <c r="E185" s="42" t="s">
        <v>218</v>
      </c>
      <c r="F185" s="41">
        <v>116130.88</v>
      </c>
      <c r="G185" s="41">
        <v>6210.4</v>
      </c>
      <c r="H185" s="41">
        <v>122341.28</v>
      </c>
    </row>
    <row r="186" spans="2:8" ht="15">
      <c r="B186" s="136" t="s">
        <v>88</v>
      </c>
      <c r="C186" s="136"/>
      <c r="D186" s="43" t="s">
        <v>89</v>
      </c>
      <c r="E186" s="42" t="s">
        <v>218</v>
      </c>
      <c r="F186" s="41">
        <v>10547</v>
      </c>
      <c r="G186" s="41">
        <v>-10547</v>
      </c>
      <c r="H186" s="41">
        <v>0</v>
      </c>
    </row>
    <row r="187" spans="2:8" ht="15">
      <c r="B187" s="136" t="s">
        <v>94</v>
      </c>
      <c r="C187" s="136"/>
      <c r="D187" s="43" t="s">
        <v>95</v>
      </c>
      <c r="E187" s="42" t="s">
        <v>218</v>
      </c>
      <c r="F187" s="41">
        <v>10547</v>
      </c>
      <c r="G187" s="41">
        <v>-10547</v>
      </c>
      <c r="H187" s="41">
        <v>0</v>
      </c>
    </row>
    <row r="188" spans="2:8" s="19" customFormat="1" ht="15.75">
      <c r="B188" s="141" t="s">
        <v>244</v>
      </c>
      <c r="C188" s="141"/>
      <c r="D188" s="141"/>
      <c r="E188" s="141"/>
      <c r="F188" s="45">
        <v>52689.25</v>
      </c>
      <c r="G188" s="45">
        <v>-197.25</v>
      </c>
      <c r="H188" s="45">
        <v>52492</v>
      </c>
    </row>
    <row r="189" spans="2:8" s="19" customFormat="1" ht="15">
      <c r="B189" s="138" t="s">
        <v>211</v>
      </c>
      <c r="C189" s="138"/>
      <c r="D189" s="138"/>
      <c r="E189" s="138"/>
      <c r="F189" s="44">
        <v>52689.25</v>
      </c>
      <c r="G189" s="44">
        <v>-197.25</v>
      </c>
      <c r="H189" s="44">
        <v>52492</v>
      </c>
    </row>
    <row r="190" spans="2:8" ht="15">
      <c r="B190" s="136" t="s">
        <v>51</v>
      </c>
      <c r="C190" s="136"/>
      <c r="D190" s="43" t="s">
        <v>52</v>
      </c>
      <c r="E190" s="42" t="s">
        <v>195</v>
      </c>
      <c r="F190" s="41">
        <v>52689.25</v>
      </c>
      <c r="G190" s="41">
        <v>-197.25</v>
      </c>
      <c r="H190" s="41">
        <v>52492</v>
      </c>
    </row>
    <row r="191" spans="2:8" ht="15">
      <c r="B191" s="136" t="s">
        <v>58</v>
      </c>
      <c r="C191" s="136"/>
      <c r="D191" s="43" t="s">
        <v>59</v>
      </c>
      <c r="E191" s="42" t="s">
        <v>195</v>
      </c>
      <c r="F191" s="41">
        <v>52689.25</v>
      </c>
      <c r="G191" s="41">
        <v>-197.25</v>
      </c>
      <c r="H191" s="41">
        <v>52492</v>
      </c>
    </row>
    <row r="192" spans="2:8" s="19" customFormat="1" ht="15.75">
      <c r="B192" s="141" t="s">
        <v>243</v>
      </c>
      <c r="C192" s="141"/>
      <c r="D192" s="141"/>
      <c r="E192" s="141"/>
      <c r="F192" s="45">
        <v>39815</v>
      </c>
      <c r="G192" s="45">
        <v>0</v>
      </c>
      <c r="H192" s="45">
        <v>39815</v>
      </c>
    </row>
    <row r="193" spans="2:8" s="19" customFormat="1" ht="15">
      <c r="B193" s="138" t="s">
        <v>211</v>
      </c>
      <c r="C193" s="138"/>
      <c r="D193" s="138"/>
      <c r="E193" s="138"/>
      <c r="F193" s="44">
        <v>39815</v>
      </c>
      <c r="G193" s="44">
        <v>0</v>
      </c>
      <c r="H193" s="44">
        <v>39815</v>
      </c>
    </row>
    <row r="194" spans="2:8" ht="15">
      <c r="B194" s="136" t="s">
        <v>51</v>
      </c>
      <c r="C194" s="136"/>
      <c r="D194" s="43" t="s">
        <v>52</v>
      </c>
      <c r="E194" s="42" t="s">
        <v>218</v>
      </c>
      <c r="F194" s="41">
        <v>39815</v>
      </c>
      <c r="G194" s="41">
        <v>0</v>
      </c>
      <c r="H194" s="41">
        <v>39815</v>
      </c>
    </row>
    <row r="195" spans="2:8" ht="15">
      <c r="B195" s="136" t="s">
        <v>58</v>
      </c>
      <c r="C195" s="136"/>
      <c r="D195" s="43" t="s">
        <v>59</v>
      </c>
      <c r="E195" s="42" t="s">
        <v>218</v>
      </c>
      <c r="F195" s="41">
        <v>39815</v>
      </c>
      <c r="G195" s="41">
        <v>0</v>
      </c>
      <c r="H195" s="41">
        <v>39815</v>
      </c>
    </row>
    <row r="196" spans="2:8" s="19" customFormat="1" ht="15.75">
      <c r="B196" s="144" t="s">
        <v>242</v>
      </c>
      <c r="C196" s="144"/>
      <c r="D196" s="144"/>
      <c r="E196" s="144"/>
      <c r="F196" s="46">
        <v>13272</v>
      </c>
      <c r="G196" s="46">
        <v>0</v>
      </c>
      <c r="H196" s="46">
        <v>13272</v>
      </c>
    </row>
    <row r="197" spans="2:8" s="19" customFormat="1" ht="15.75">
      <c r="B197" s="141" t="s">
        <v>241</v>
      </c>
      <c r="C197" s="141"/>
      <c r="D197" s="141"/>
      <c r="E197" s="141"/>
      <c r="F197" s="45">
        <v>13272</v>
      </c>
      <c r="G197" s="45">
        <v>0</v>
      </c>
      <c r="H197" s="45">
        <v>13272</v>
      </c>
    </row>
    <row r="198" spans="2:8" s="19" customFormat="1" ht="15">
      <c r="B198" s="138" t="s">
        <v>211</v>
      </c>
      <c r="C198" s="138"/>
      <c r="D198" s="138"/>
      <c r="E198" s="138"/>
      <c r="F198" s="44">
        <v>13272</v>
      </c>
      <c r="G198" s="44">
        <v>0</v>
      </c>
      <c r="H198" s="44">
        <v>13272</v>
      </c>
    </row>
    <row r="199" spans="2:8" ht="15">
      <c r="B199" s="136" t="s">
        <v>51</v>
      </c>
      <c r="C199" s="136"/>
      <c r="D199" s="43" t="s">
        <v>52</v>
      </c>
      <c r="E199" s="42" t="s">
        <v>195</v>
      </c>
      <c r="F199" s="41">
        <v>13272</v>
      </c>
      <c r="G199" s="41">
        <v>0</v>
      </c>
      <c r="H199" s="41">
        <v>13272</v>
      </c>
    </row>
    <row r="200" spans="2:8" ht="15">
      <c r="B200" s="136" t="s">
        <v>58</v>
      </c>
      <c r="C200" s="136"/>
      <c r="D200" s="43" t="s">
        <v>59</v>
      </c>
      <c r="E200" s="42" t="s">
        <v>195</v>
      </c>
      <c r="F200" s="41">
        <v>13272</v>
      </c>
      <c r="G200" s="41">
        <v>0</v>
      </c>
      <c r="H200" s="41">
        <v>13272</v>
      </c>
    </row>
    <row r="201" spans="2:8" s="19" customFormat="1" ht="15.75">
      <c r="B201" s="144" t="s">
        <v>240</v>
      </c>
      <c r="C201" s="144"/>
      <c r="D201" s="144"/>
      <c r="E201" s="144"/>
      <c r="F201" s="46">
        <v>19908</v>
      </c>
      <c r="G201" s="46">
        <v>-5578</v>
      </c>
      <c r="H201" s="46">
        <v>14330</v>
      </c>
    </row>
    <row r="202" spans="2:8" s="19" customFormat="1" ht="15.75">
      <c r="B202" s="141" t="s">
        <v>239</v>
      </c>
      <c r="C202" s="141"/>
      <c r="D202" s="141"/>
      <c r="E202" s="141"/>
      <c r="F202" s="45">
        <v>19908</v>
      </c>
      <c r="G202" s="45">
        <v>-5578</v>
      </c>
      <c r="H202" s="45">
        <v>14330</v>
      </c>
    </row>
    <row r="203" spans="2:8" s="19" customFormat="1" ht="15">
      <c r="B203" s="138" t="s">
        <v>211</v>
      </c>
      <c r="C203" s="138"/>
      <c r="D203" s="138"/>
      <c r="E203" s="138"/>
      <c r="F203" s="44">
        <v>19908</v>
      </c>
      <c r="G203" s="44">
        <v>-5578</v>
      </c>
      <c r="H203" s="44">
        <v>14330</v>
      </c>
    </row>
    <row r="204" spans="2:8" ht="15">
      <c r="B204" s="136" t="s">
        <v>51</v>
      </c>
      <c r="C204" s="136"/>
      <c r="D204" s="43" t="s">
        <v>52</v>
      </c>
      <c r="E204" s="42" t="s">
        <v>218</v>
      </c>
      <c r="F204" s="41">
        <v>19908</v>
      </c>
      <c r="G204" s="41">
        <v>-5578</v>
      </c>
      <c r="H204" s="41">
        <v>14330</v>
      </c>
    </row>
    <row r="205" spans="2:8" ht="15">
      <c r="B205" s="136" t="s">
        <v>58</v>
      </c>
      <c r="C205" s="136"/>
      <c r="D205" s="43" t="s">
        <v>59</v>
      </c>
      <c r="E205" s="42" t="s">
        <v>218</v>
      </c>
      <c r="F205" s="41">
        <v>19908</v>
      </c>
      <c r="G205" s="41">
        <v>-5578</v>
      </c>
      <c r="H205" s="41">
        <v>14330</v>
      </c>
    </row>
    <row r="206" spans="2:8" s="19" customFormat="1" ht="15.75">
      <c r="B206" s="144" t="s">
        <v>238</v>
      </c>
      <c r="C206" s="144"/>
      <c r="D206" s="144"/>
      <c r="E206" s="144"/>
      <c r="F206" s="46">
        <v>1173932.57</v>
      </c>
      <c r="G206" s="46">
        <v>-60401.29</v>
      </c>
      <c r="H206" s="46">
        <v>1113531.28</v>
      </c>
    </row>
    <row r="207" spans="2:8" s="19" customFormat="1" ht="15.75">
      <c r="B207" s="141" t="s">
        <v>237</v>
      </c>
      <c r="C207" s="141"/>
      <c r="D207" s="141"/>
      <c r="E207" s="141"/>
      <c r="F207" s="45">
        <v>106841.61</v>
      </c>
      <c r="G207" s="45">
        <v>-9041.61</v>
      </c>
      <c r="H207" s="45">
        <v>97800</v>
      </c>
    </row>
    <row r="208" spans="2:8" s="19" customFormat="1" ht="15">
      <c r="B208" s="138" t="s">
        <v>199</v>
      </c>
      <c r="C208" s="138"/>
      <c r="D208" s="138"/>
      <c r="E208" s="138"/>
      <c r="F208" s="44">
        <v>67024.61</v>
      </c>
      <c r="G208" s="44">
        <v>-1629.61</v>
      </c>
      <c r="H208" s="44">
        <v>65395</v>
      </c>
    </row>
    <row r="209" spans="2:8" ht="15">
      <c r="B209" s="136" t="s">
        <v>51</v>
      </c>
      <c r="C209" s="136"/>
      <c r="D209" s="43" t="s">
        <v>52</v>
      </c>
      <c r="E209" s="42" t="s">
        <v>210</v>
      </c>
      <c r="F209" s="41">
        <v>11679.61</v>
      </c>
      <c r="G209" s="41">
        <v>-1579.61</v>
      </c>
      <c r="H209" s="41">
        <v>10100</v>
      </c>
    </row>
    <row r="210" spans="2:8" ht="15">
      <c r="B210" s="136" t="s">
        <v>64</v>
      </c>
      <c r="C210" s="136"/>
      <c r="D210" s="43" t="s">
        <v>65</v>
      </c>
      <c r="E210" s="42" t="s">
        <v>210</v>
      </c>
      <c r="F210" s="41">
        <v>11679.61</v>
      </c>
      <c r="G210" s="41">
        <v>-1579.61</v>
      </c>
      <c r="H210" s="41">
        <v>10100</v>
      </c>
    </row>
    <row r="211" spans="2:8" ht="15">
      <c r="B211" s="136" t="s">
        <v>103</v>
      </c>
      <c r="C211" s="136"/>
      <c r="D211" s="43" t="s">
        <v>104</v>
      </c>
      <c r="E211" s="42" t="s">
        <v>210</v>
      </c>
      <c r="F211" s="41">
        <v>55345</v>
      </c>
      <c r="G211" s="41">
        <v>-50</v>
      </c>
      <c r="H211" s="41">
        <v>55295</v>
      </c>
    </row>
    <row r="212" spans="2:8" ht="15">
      <c r="B212" s="136" t="s">
        <v>105</v>
      </c>
      <c r="C212" s="136"/>
      <c r="D212" s="43" t="s">
        <v>106</v>
      </c>
      <c r="E212" s="42" t="s">
        <v>210</v>
      </c>
      <c r="F212" s="41">
        <v>55345</v>
      </c>
      <c r="G212" s="41">
        <v>-50</v>
      </c>
      <c r="H212" s="41">
        <v>55295</v>
      </c>
    </row>
    <row r="213" spans="2:8" s="19" customFormat="1" ht="15">
      <c r="B213" s="138" t="s">
        <v>236</v>
      </c>
      <c r="C213" s="138"/>
      <c r="D213" s="138"/>
      <c r="E213" s="138"/>
      <c r="F213" s="44">
        <v>39817</v>
      </c>
      <c r="G213" s="44">
        <v>-7412</v>
      </c>
      <c r="H213" s="44">
        <v>32405</v>
      </c>
    </row>
    <row r="214" spans="2:8" ht="15">
      <c r="B214" s="136" t="s">
        <v>103</v>
      </c>
      <c r="C214" s="136"/>
      <c r="D214" s="43" t="s">
        <v>104</v>
      </c>
      <c r="E214" s="42" t="s">
        <v>210</v>
      </c>
      <c r="F214" s="41">
        <v>39817</v>
      </c>
      <c r="G214" s="41">
        <v>-7412</v>
      </c>
      <c r="H214" s="41">
        <v>32405</v>
      </c>
    </row>
    <row r="215" spans="2:8" ht="15">
      <c r="B215" s="136" t="s">
        <v>105</v>
      </c>
      <c r="C215" s="136"/>
      <c r="D215" s="43" t="s">
        <v>106</v>
      </c>
      <c r="E215" s="42" t="s">
        <v>210</v>
      </c>
      <c r="F215" s="41">
        <v>39817</v>
      </c>
      <c r="G215" s="41">
        <v>-7412</v>
      </c>
      <c r="H215" s="41">
        <v>32405</v>
      </c>
    </row>
    <row r="216" spans="2:8" s="19" customFormat="1" ht="15.75">
      <c r="B216" s="146" t="s">
        <v>235</v>
      </c>
      <c r="C216" s="146"/>
      <c r="D216" s="146"/>
      <c r="E216" s="146"/>
      <c r="F216" s="53">
        <v>59725.26</v>
      </c>
      <c r="G216" s="53">
        <v>40274.74</v>
      </c>
      <c r="H216" s="53">
        <v>100000</v>
      </c>
    </row>
    <row r="217" spans="2:8" s="19" customFormat="1" ht="15">
      <c r="B217" s="138" t="s">
        <v>211</v>
      </c>
      <c r="C217" s="138"/>
      <c r="D217" s="138"/>
      <c r="E217" s="138"/>
      <c r="F217" s="44">
        <v>59725.26</v>
      </c>
      <c r="G217" s="44">
        <v>40274.74</v>
      </c>
      <c r="H217" s="44">
        <v>100000</v>
      </c>
    </row>
    <row r="218" spans="2:8" ht="15">
      <c r="B218" s="136" t="s">
        <v>88</v>
      </c>
      <c r="C218" s="136"/>
      <c r="D218" s="43" t="s">
        <v>89</v>
      </c>
      <c r="E218" s="42" t="s">
        <v>218</v>
      </c>
      <c r="F218" s="41">
        <v>59725.26</v>
      </c>
      <c r="G218" s="41">
        <v>40274.74</v>
      </c>
      <c r="H218" s="41">
        <v>100000</v>
      </c>
    </row>
    <row r="219" spans="2:8" ht="15">
      <c r="B219" s="136" t="s">
        <v>94</v>
      </c>
      <c r="C219" s="136"/>
      <c r="D219" s="43" t="s">
        <v>95</v>
      </c>
      <c r="E219" s="42" t="s">
        <v>218</v>
      </c>
      <c r="F219" s="41">
        <v>59725.26</v>
      </c>
      <c r="G219" s="41">
        <v>40274.74</v>
      </c>
      <c r="H219" s="41">
        <v>100000</v>
      </c>
    </row>
    <row r="220" spans="2:8" s="19" customFormat="1" ht="15.75">
      <c r="B220" s="146" t="s">
        <v>234</v>
      </c>
      <c r="C220" s="146"/>
      <c r="D220" s="146"/>
      <c r="E220" s="146"/>
      <c r="F220" s="53">
        <v>480456</v>
      </c>
      <c r="G220" s="53">
        <v>-130456</v>
      </c>
      <c r="H220" s="53">
        <v>350000</v>
      </c>
    </row>
    <row r="221" spans="2:8" s="19" customFormat="1" ht="15">
      <c r="B221" s="138" t="s">
        <v>220</v>
      </c>
      <c r="C221" s="138"/>
      <c r="D221" s="138"/>
      <c r="E221" s="138"/>
      <c r="F221" s="44">
        <v>66361</v>
      </c>
      <c r="G221" s="44">
        <v>-6361</v>
      </c>
      <c r="H221" s="44">
        <v>60000</v>
      </c>
    </row>
    <row r="222" spans="2:8" ht="15">
      <c r="B222" s="136" t="s">
        <v>88</v>
      </c>
      <c r="C222" s="136"/>
      <c r="D222" s="43" t="s">
        <v>89</v>
      </c>
      <c r="E222" s="42" t="s">
        <v>218</v>
      </c>
      <c r="F222" s="41">
        <v>66361</v>
      </c>
      <c r="G222" s="41">
        <v>-6361</v>
      </c>
      <c r="H222" s="41">
        <v>60000</v>
      </c>
    </row>
    <row r="223" spans="2:8" ht="15">
      <c r="B223" s="136" t="s">
        <v>94</v>
      </c>
      <c r="C223" s="136"/>
      <c r="D223" s="43" t="s">
        <v>95</v>
      </c>
      <c r="E223" s="42" t="s">
        <v>218</v>
      </c>
      <c r="F223" s="41">
        <v>66361</v>
      </c>
      <c r="G223" s="41">
        <v>-6361</v>
      </c>
      <c r="H223" s="41">
        <v>60000</v>
      </c>
    </row>
    <row r="224" spans="2:8" s="19" customFormat="1" ht="15">
      <c r="B224" s="138" t="s">
        <v>219</v>
      </c>
      <c r="C224" s="138"/>
      <c r="D224" s="138"/>
      <c r="E224" s="138"/>
      <c r="F224" s="44">
        <v>414095</v>
      </c>
      <c r="G224" s="44">
        <v>-124095</v>
      </c>
      <c r="H224" s="44">
        <v>290000</v>
      </c>
    </row>
    <row r="225" spans="2:8" ht="15">
      <c r="B225" s="136" t="s">
        <v>88</v>
      </c>
      <c r="C225" s="136"/>
      <c r="D225" s="43" t="s">
        <v>89</v>
      </c>
      <c r="E225" s="42" t="s">
        <v>218</v>
      </c>
      <c r="F225" s="41">
        <v>414095</v>
      </c>
      <c r="G225" s="41">
        <v>-124095</v>
      </c>
      <c r="H225" s="41">
        <v>290000</v>
      </c>
    </row>
    <row r="226" spans="2:8" ht="15">
      <c r="B226" s="136" t="s">
        <v>94</v>
      </c>
      <c r="C226" s="136"/>
      <c r="D226" s="43" t="s">
        <v>95</v>
      </c>
      <c r="E226" s="42" t="s">
        <v>218</v>
      </c>
      <c r="F226" s="41">
        <v>414095</v>
      </c>
      <c r="G226" s="41">
        <v>-124095</v>
      </c>
      <c r="H226" s="41">
        <v>290000</v>
      </c>
    </row>
    <row r="227" spans="2:8" s="19" customFormat="1" ht="15.75">
      <c r="B227" s="146" t="s">
        <v>233</v>
      </c>
      <c r="C227" s="146"/>
      <c r="D227" s="146"/>
      <c r="E227" s="146"/>
      <c r="F227" s="53">
        <v>19908.42</v>
      </c>
      <c r="G227" s="53">
        <v>-4908.42</v>
      </c>
      <c r="H227" s="53">
        <v>15000</v>
      </c>
    </row>
    <row r="228" spans="2:8" s="19" customFormat="1" ht="15">
      <c r="B228" s="138" t="s">
        <v>211</v>
      </c>
      <c r="C228" s="138"/>
      <c r="D228" s="138"/>
      <c r="E228" s="138"/>
      <c r="F228" s="44">
        <v>19908.42</v>
      </c>
      <c r="G228" s="44">
        <v>-4908.42</v>
      </c>
      <c r="H228" s="44">
        <v>15000</v>
      </c>
    </row>
    <row r="229" spans="2:8" ht="15">
      <c r="B229" s="136" t="s">
        <v>51</v>
      </c>
      <c r="C229" s="136"/>
      <c r="D229" s="43" t="s">
        <v>52</v>
      </c>
      <c r="E229" s="42" t="s">
        <v>218</v>
      </c>
      <c r="F229" s="41">
        <v>19908.42</v>
      </c>
      <c r="G229" s="41">
        <v>-4908.42</v>
      </c>
      <c r="H229" s="41">
        <v>15000</v>
      </c>
    </row>
    <row r="230" spans="2:8" ht="15">
      <c r="B230" s="136" t="s">
        <v>82</v>
      </c>
      <c r="C230" s="136"/>
      <c r="D230" s="43" t="s">
        <v>83</v>
      </c>
      <c r="E230" s="42" t="s">
        <v>218</v>
      </c>
      <c r="F230" s="41">
        <v>19908.42</v>
      </c>
      <c r="G230" s="41">
        <v>-4908.42</v>
      </c>
      <c r="H230" s="41">
        <v>15000</v>
      </c>
    </row>
    <row r="231" spans="2:8" s="19" customFormat="1" ht="15.75">
      <c r="B231" s="146" t="s">
        <v>232</v>
      </c>
      <c r="C231" s="146"/>
      <c r="D231" s="146"/>
      <c r="E231" s="146"/>
      <c r="F231" s="53">
        <v>331807</v>
      </c>
      <c r="G231" s="53">
        <v>0</v>
      </c>
      <c r="H231" s="53">
        <v>331807</v>
      </c>
    </row>
    <row r="232" spans="2:8" s="19" customFormat="1" ht="15">
      <c r="B232" s="138" t="s">
        <v>220</v>
      </c>
      <c r="C232" s="138"/>
      <c r="D232" s="138"/>
      <c r="E232" s="138"/>
      <c r="F232" s="44">
        <v>46453</v>
      </c>
      <c r="G232" s="44">
        <v>-6453</v>
      </c>
      <c r="H232" s="44">
        <v>40000</v>
      </c>
    </row>
    <row r="233" spans="2:8" ht="15">
      <c r="B233" s="136" t="s">
        <v>88</v>
      </c>
      <c r="C233" s="136"/>
      <c r="D233" s="43" t="s">
        <v>89</v>
      </c>
      <c r="E233" s="42" t="s">
        <v>218</v>
      </c>
      <c r="F233" s="41">
        <v>46453</v>
      </c>
      <c r="G233" s="41">
        <v>-6453</v>
      </c>
      <c r="H233" s="41">
        <v>40000</v>
      </c>
    </row>
    <row r="234" spans="2:8" ht="15">
      <c r="B234" s="136" t="s">
        <v>94</v>
      </c>
      <c r="C234" s="136"/>
      <c r="D234" s="43" t="s">
        <v>95</v>
      </c>
      <c r="E234" s="42" t="s">
        <v>218</v>
      </c>
      <c r="F234" s="41">
        <v>46453</v>
      </c>
      <c r="G234" s="41">
        <v>-6453</v>
      </c>
      <c r="H234" s="41">
        <v>40000</v>
      </c>
    </row>
    <row r="235" spans="2:8" s="19" customFormat="1" ht="15">
      <c r="B235" s="138" t="s">
        <v>219</v>
      </c>
      <c r="C235" s="138"/>
      <c r="D235" s="138"/>
      <c r="E235" s="138"/>
      <c r="F235" s="44">
        <v>285354</v>
      </c>
      <c r="G235" s="44">
        <v>6453</v>
      </c>
      <c r="H235" s="44">
        <v>291807</v>
      </c>
    </row>
    <row r="236" spans="2:8" ht="15">
      <c r="B236" s="136" t="s">
        <v>88</v>
      </c>
      <c r="C236" s="136"/>
      <c r="D236" s="43" t="s">
        <v>89</v>
      </c>
      <c r="E236" s="42" t="s">
        <v>218</v>
      </c>
      <c r="F236" s="41">
        <v>285354</v>
      </c>
      <c r="G236" s="41">
        <v>6453</v>
      </c>
      <c r="H236" s="41">
        <v>291807</v>
      </c>
    </row>
    <row r="237" spans="2:8" ht="15">
      <c r="B237" s="136" t="s">
        <v>94</v>
      </c>
      <c r="C237" s="136"/>
      <c r="D237" s="43" t="s">
        <v>95</v>
      </c>
      <c r="E237" s="42" t="s">
        <v>218</v>
      </c>
      <c r="F237" s="41">
        <v>285354</v>
      </c>
      <c r="G237" s="41">
        <v>6453</v>
      </c>
      <c r="H237" s="41">
        <v>291807</v>
      </c>
    </row>
    <row r="238" spans="2:8" s="19" customFormat="1" ht="15.75">
      <c r="B238" s="146" t="s">
        <v>231</v>
      </c>
      <c r="C238" s="146"/>
      <c r="D238" s="146"/>
      <c r="E238" s="146"/>
      <c r="F238" s="53">
        <v>82288.14</v>
      </c>
      <c r="G238" s="53">
        <v>0</v>
      </c>
      <c r="H238" s="53">
        <v>52288.14</v>
      </c>
    </row>
    <row r="239" spans="2:8" s="19" customFormat="1" ht="15">
      <c r="B239" s="138" t="s">
        <v>220</v>
      </c>
      <c r="C239" s="138"/>
      <c r="D239" s="138"/>
      <c r="E239" s="138"/>
      <c r="F239" s="44">
        <v>33181</v>
      </c>
      <c r="G239" s="44">
        <v>-33181</v>
      </c>
      <c r="H239" s="44">
        <v>0</v>
      </c>
    </row>
    <row r="240" spans="2:8" ht="15">
      <c r="B240" s="136" t="s">
        <v>88</v>
      </c>
      <c r="C240" s="136"/>
      <c r="D240" s="43" t="s">
        <v>89</v>
      </c>
      <c r="E240" s="42" t="s">
        <v>218</v>
      </c>
      <c r="F240" s="41">
        <v>33181</v>
      </c>
      <c r="G240" s="41">
        <v>-33181</v>
      </c>
      <c r="H240" s="41">
        <v>0</v>
      </c>
    </row>
    <row r="241" spans="2:8" ht="15">
      <c r="B241" s="136" t="s">
        <v>94</v>
      </c>
      <c r="C241" s="136"/>
      <c r="D241" s="43" t="s">
        <v>95</v>
      </c>
      <c r="E241" s="42" t="s">
        <v>218</v>
      </c>
      <c r="F241" s="41">
        <v>33181</v>
      </c>
      <c r="G241" s="41">
        <v>-33181</v>
      </c>
      <c r="H241" s="41">
        <v>0</v>
      </c>
    </row>
    <row r="242" spans="2:8" s="19" customFormat="1" ht="15">
      <c r="B242" s="138" t="s">
        <v>230</v>
      </c>
      <c r="C242" s="138"/>
      <c r="D242" s="138"/>
      <c r="E242" s="138"/>
      <c r="F242" s="44">
        <v>49107.14</v>
      </c>
      <c r="G242" s="44">
        <v>-49107.14</v>
      </c>
      <c r="H242" s="44">
        <v>0</v>
      </c>
    </row>
    <row r="243" spans="2:8" ht="15">
      <c r="B243" s="136" t="s">
        <v>88</v>
      </c>
      <c r="C243" s="136"/>
      <c r="D243" s="43" t="s">
        <v>89</v>
      </c>
      <c r="E243" s="42" t="s">
        <v>218</v>
      </c>
      <c r="F243" s="41">
        <v>49107.14</v>
      </c>
      <c r="G243" s="41">
        <v>-49107.14</v>
      </c>
      <c r="H243" s="41">
        <v>0</v>
      </c>
    </row>
    <row r="244" spans="2:8" ht="15">
      <c r="B244" s="136" t="s">
        <v>94</v>
      </c>
      <c r="C244" s="136"/>
      <c r="D244" s="43" t="s">
        <v>95</v>
      </c>
      <c r="E244" s="42" t="s">
        <v>218</v>
      </c>
      <c r="F244" s="41">
        <v>49107.14</v>
      </c>
      <c r="G244" s="41">
        <v>-49107.14</v>
      </c>
      <c r="H244" s="41">
        <v>0</v>
      </c>
    </row>
    <row r="245" spans="2:8" s="19" customFormat="1" ht="15">
      <c r="B245" s="138" t="s">
        <v>219</v>
      </c>
      <c r="C245" s="138"/>
      <c r="D245" s="138"/>
      <c r="E245" s="138"/>
      <c r="F245" s="44">
        <v>0</v>
      </c>
      <c r="G245" s="44">
        <v>52288.14</v>
      </c>
      <c r="H245" s="44">
        <v>52288.14</v>
      </c>
    </row>
    <row r="246" spans="2:8" ht="15">
      <c r="B246" s="136" t="s">
        <v>88</v>
      </c>
      <c r="C246" s="136"/>
      <c r="D246" s="43" t="s">
        <v>89</v>
      </c>
      <c r="E246" s="42" t="s">
        <v>218</v>
      </c>
      <c r="F246" s="41">
        <v>0</v>
      </c>
      <c r="G246" s="41">
        <v>52288.14</v>
      </c>
      <c r="H246" s="41">
        <v>52288.14</v>
      </c>
    </row>
    <row r="247" spans="2:8" ht="15">
      <c r="B247" s="136" t="s">
        <v>94</v>
      </c>
      <c r="C247" s="136"/>
      <c r="D247" s="43" t="s">
        <v>95</v>
      </c>
      <c r="E247" s="42" t="s">
        <v>218</v>
      </c>
      <c r="F247" s="41">
        <v>0</v>
      </c>
      <c r="G247" s="41">
        <v>52288.14</v>
      </c>
      <c r="H247" s="41">
        <v>52288.14</v>
      </c>
    </row>
    <row r="248" spans="2:8" s="19" customFormat="1" ht="15.75">
      <c r="B248" s="146" t="s">
        <v>229</v>
      </c>
      <c r="C248" s="146"/>
      <c r="D248" s="146"/>
      <c r="E248" s="146"/>
      <c r="F248" s="53">
        <v>6636.14</v>
      </c>
      <c r="G248" s="53">
        <v>0</v>
      </c>
      <c r="H248" s="53">
        <v>6636.14</v>
      </c>
    </row>
    <row r="249" spans="2:8" s="19" customFormat="1" ht="15">
      <c r="B249" s="138" t="s">
        <v>199</v>
      </c>
      <c r="C249" s="138"/>
      <c r="D249" s="138"/>
      <c r="E249" s="138"/>
      <c r="F249" s="44">
        <v>6636.14</v>
      </c>
      <c r="G249" s="44">
        <v>0</v>
      </c>
      <c r="H249" s="44">
        <v>6636.14</v>
      </c>
    </row>
    <row r="250" spans="2:8" ht="15">
      <c r="B250" s="136" t="s">
        <v>51</v>
      </c>
      <c r="C250" s="136"/>
      <c r="D250" s="43" t="s">
        <v>52</v>
      </c>
      <c r="E250" s="42" t="s">
        <v>218</v>
      </c>
      <c r="F250" s="41">
        <v>6636.14</v>
      </c>
      <c r="G250" s="41">
        <v>0</v>
      </c>
      <c r="H250" s="41">
        <v>6636.14</v>
      </c>
    </row>
    <row r="251" spans="2:8" ht="15">
      <c r="B251" s="136" t="s">
        <v>58</v>
      </c>
      <c r="C251" s="136"/>
      <c r="D251" s="43" t="s">
        <v>59</v>
      </c>
      <c r="E251" s="42" t="s">
        <v>218</v>
      </c>
      <c r="F251" s="41">
        <v>6636.14</v>
      </c>
      <c r="G251" s="41">
        <v>0</v>
      </c>
      <c r="H251" s="41">
        <v>6636.14</v>
      </c>
    </row>
    <row r="252" spans="2:8" s="19" customFormat="1" ht="15.75">
      <c r="B252" s="146" t="s">
        <v>228</v>
      </c>
      <c r="C252" s="146"/>
      <c r="D252" s="146"/>
      <c r="E252" s="146"/>
      <c r="F252" s="53">
        <v>86270</v>
      </c>
      <c r="G252" s="53">
        <v>43730</v>
      </c>
      <c r="H252" s="53">
        <v>130000</v>
      </c>
    </row>
    <row r="253" spans="2:8" s="19" customFormat="1" ht="15">
      <c r="B253" s="138" t="s">
        <v>211</v>
      </c>
      <c r="C253" s="138"/>
      <c r="D253" s="138"/>
      <c r="E253" s="138"/>
      <c r="F253" s="44">
        <v>36366</v>
      </c>
      <c r="G253" s="44">
        <v>43730</v>
      </c>
      <c r="H253" s="44">
        <v>80096</v>
      </c>
    </row>
    <row r="254" spans="2:8" ht="15">
      <c r="B254" s="136" t="s">
        <v>88</v>
      </c>
      <c r="C254" s="136"/>
      <c r="D254" s="43" t="s">
        <v>89</v>
      </c>
      <c r="E254" s="42" t="s">
        <v>218</v>
      </c>
      <c r="F254" s="41">
        <v>36366</v>
      </c>
      <c r="G254" s="41">
        <v>43730</v>
      </c>
      <c r="H254" s="41">
        <v>80096</v>
      </c>
    </row>
    <row r="255" spans="2:8" ht="15">
      <c r="B255" s="136" t="s">
        <v>94</v>
      </c>
      <c r="C255" s="136"/>
      <c r="D255" s="43" t="s">
        <v>95</v>
      </c>
      <c r="E255" s="42" t="s">
        <v>218</v>
      </c>
      <c r="F255" s="41">
        <v>36366</v>
      </c>
      <c r="G255" s="41">
        <v>43730</v>
      </c>
      <c r="H255" s="41">
        <v>80096</v>
      </c>
    </row>
    <row r="256" spans="2:8" s="19" customFormat="1" ht="15">
      <c r="B256" s="138" t="s">
        <v>221</v>
      </c>
      <c r="C256" s="138"/>
      <c r="D256" s="138"/>
      <c r="E256" s="138"/>
      <c r="F256" s="44">
        <v>49904</v>
      </c>
      <c r="G256" s="44">
        <v>0</v>
      </c>
      <c r="H256" s="44">
        <v>49904</v>
      </c>
    </row>
    <row r="257" spans="2:8" ht="15">
      <c r="B257" s="136" t="s">
        <v>88</v>
      </c>
      <c r="C257" s="136"/>
      <c r="D257" s="43" t="s">
        <v>89</v>
      </c>
      <c r="E257" s="42" t="s">
        <v>218</v>
      </c>
      <c r="F257" s="41">
        <v>49904</v>
      </c>
      <c r="G257" s="41">
        <v>0</v>
      </c>
      <c r="H257" s="41">
        <v>49904</v>
      </c>
    </row>
    <row r="258" spans="2:8" ht="15">
      <c r="B258" s="136" t="s">
        <v>94</v>
      </c>
      <c r="C258" s="136"/>
      <c r="D258" s="43" t="s">
        <v>95</v>
      </c>
      <c r="E258" s="42" t="s">
        <v>218</v>
      </c>
      <c r="F258" s="41">
        <v>49904</v>
      </c>
      <c r="G258" s="41">
        <v>0</v>
      </c>
      <c r="H258" s="41">
        <v>49904</v>
      </c>
    </row>
    <row r="259" spans="2:8" s="19" customFormat="1" ht="15.75">
      <c r="B259" s="144" t="s">
        <v>227</v>
      </c>
      <c r="C259" s="144"/>
      <c r="D259" s="144"/>
      <c r="E259" s="144"/>
      <c r="F259" s="46">
        <v>96887.19</v>
      </c>
      <c r="G259" s="46">
        <v>-6661.91</v>
      </c>
      <c r="H259" s="46">
        <v>90225.28</v>
      </c>
    </row>
    <row r="260" spans="2:8" s="19" customFormat="1" ht="15.75">
      <c r="B260" s="141" t="s">
        <v>226</v>
      </c>
      <c r="C260" s="141"/>
      <c r="D260" s="141"/>
      <c r="E260" s="141"/>
      <c r="F260" s="45">
        <v>61052.51</v>
      </c>
      <c r="G260" s="45">
        <v>-1327.23</v>
      </c>
      <c r="H260" s="45">
        <v>59725.28</v>
      </c>
    </row>
    <row r="261" spans="2:8" s="19" customFormat="1" ht="15">
      <c r="B261" s="138" t="s">
        <v>211</v>
      </c>
      <c r="C261" s="138"/>
      <c r="D261" s="138"/>
      <c r="E261" s="138"/>
      <c r="F261" s="44">
        <v>47780.51</v>
      </c>
      <c r="G261" s="44">
        <v>-1327.23</v>
      </c>
      <c r="H261" s="44">
        <v>46453.28</v>
      </c>
    </row>
    <row r="262" spans="2:8" ht="15">
      <c r="B262" s="136" t="s">
        <v>51</v>
      </c>
      <c r="C262" s="136"/>
      <c r="D262" s="43" t="s">
        <v>52</v>
      </c>
      <c r="E262" s="42" t="s">
        <v>218</v>
      </c>
      <c r="F262" s="41">
        <v>47780.51</v>
      </c>
      <c r="G262" s="41">
        <v>-1327.23</v>
      </c>
      <c r="H262" s="41">
        <v>46453.28</v>
      </c>
    </row>
    <row r="263" spans="2:8" ht="15">
      <c r="B263" s="136" t="s">
        <v>58</v>
      </c>
      <c r="C263" s="136"/>
      <c r="D263" s="43" t="s">
        <v>59</v>
      </c>
      <c r="E263" s="42" t="s">
        <v>218</v>
      </c>
      <c r="F263" s="41">
        <v>47780.51</v>
      </c>
      <c r="G263" s="41">
        <v>-1327.23</v>
      </c>
      <c r="H263" s="41">
        <v>46453.28</v>
      </c>
    </row>
    <row r="264" spans="2:8" s="19" customFormat="1" ht="15">
      <c r="B264" s="138" t="s">
        <v>220</v>
      </c>
      <c r="C264" s="138"/>
      <c r="D264" s="138"/>
      <c r="E264" s="138"/>
      <c r="F264" s="44">
        <v>13272</v>
      </c>
      <c r="G264" s="44">
        <v>0</v>
      </c>
      <c r="H264" s="44">
        <v>13272</v>
      </c>
    </row>
    <row r="265" spans="2:8" ht="15">
      <c r="B265" s="136" t="s">
        <v>51</v>
      </c>
      <c r="C265" s="136"/>
      <c r="D265" s="43" t="s">
        <v>52</v>
      </c>
      <c r="E265" s="42" t="s">
        <v>218</v>
      </c>
      <c r="F265" s="41">
        <v>13272</v>
      </c>
      <c r="G265" s="41">
        <v>0</v>
      </c>
      <c r="H265" s="41">
        <v>13272</v>
      </c>
    </row>
    <row r="266" spans="2:8" ht="15">
      <c r="B266" s="136" t="s">
        <v>58</v>
      </c>
      <c r="C266" s="136"/>
      <c r="D266" s="43" t="s">
        <v>59</v>
      </c>
      <c r="E266" s="42" t="s">
        <v>218</v>
      </c>
      <c r="F266" s="41">
        <v>13272</v>
      </c>
      <c r="G266" s="41">
        <v>0</v>
      </c>
      <c r="H266" s="41">
        <v>13272</v>
      </c>
    </row>
    <row r="267" spans="2:8" s="19" customFormat="1" ht="15.75">
      <c r="B267" s="146" t="s">
        <v>225</v>
      </c>
      <c r="C267" s="146"/>
      <c r="D267" s="146"/>
      <c r="E267" s="146"/>
      <c r="F267" s="53">
        <v>35834.68</v>
      </c>
      <c r="G267" s="53">
        <v>-5334.68</v>
      </c>
      <c r="H267" s="53">
        <v>30500</v>
      </c>
    </row>
    <row r="268" spans="2:8" s="19" customFormat="1" ht="15">
      <c r="B268" s="138" t="s">
        <v>211</v>
      </c>
      <c r="C268" s="138"/>
      <c r="D268" s="138"/>
      <c r="E268" s="138"/>
      <c r="F268" s="44">
        <v>23491.68</v>
      </c>
      <c r="G268" s="44">
        <v>-5201.68</v>
      </c>
      <c r="H268" s="44">
        <v>18290</v>
      </c>
    </row>
    <row r="269" spans="2:8" ht="15">
      <c r="B269" s="136" t="s">
        <v>88</v>
      </c>
      <c r="C269" s="136"/>
      <c r="D269" s="43" t="s">
        <v>89</v>
      </c>
      <c r="E269" s="42" t="s">
        <v>218</v>
      </c>
      <c r="F269" s="41">
        <v>23491.68</v>
      </c>
      <c r="G269" s="41">
        <v>-5201.68</v>
      </c>
      <c r="H269" s="41">
        <v>18290</v>
      </c>
    </row>
    <row r="270" spans="2:8" ht="15">
      <c r="B270" s="136" t="s">
        <v>94</v>
      </c>
      <c r="C270" s="136"/>
      <c r="D270" s="43" t="s">
        <v>95</v>
      </c>
      <c r="E270" s="42" t="s">
        <v>218</v>
      </c>
      <c r="F270" s="41">
        <v>23491.68</v>
      </c>
      <c r="G270" s="41">
        <v>-5201.68</v>
      </c>
      <c r="H270" s="41">
        <v>18290</v>
      </c>
    </row>
    <row r="271" spans="2:8" s="19" customFormat="1" ht="15">
      <c r="B271" s="138" t="s">
        <v>220</v>
      </c>
      <c r="C271" s="138"/>
      <c r="D271" s="138"/>
      <c r="E271" s="138"/>
      <c r="F271" s="44">
        <v>12343</v>
      </c>
      <c r="G271" s="44">
        <v>-133</v>
      </c>
      <c r="H271" s="44">
        <v>12210</v>
      </c>
    </row>
    <row r="272" spans="2:8" ht="15">
      <c r="B272" s="136" t="s">
        <v>88</v>
      </c>
      <c r="C272" s="136"/>
      <c r="D272" s="43" t="s">
        <v>89</v>
      </c>
      <c r="E272" s="42" t="s">
        <v>218</v>
      </c>
      <c r="F272" s="41">
        <v>12343</v>
      </c>
      <c r="G272" s="41">
        <v>-133</v>
      </c>
      <c r="H272" s="41">
        <v>12210</v>
      </c>
    </row>
    <row r="273" spans="2:8" ht="15">
      <c r="B273" s="136" t="s">
        <v>94</v>
      </c>
      <c r="C273" s="136"/>
      <c r="D273" s="43" t="s">
        <v>95</v>
      </c>
      <c r="E273" s="42" t="s">
        <v>218</v>
      </c>
      <c r="F273" s="41">
        <v>12343</v>
      </c>
      <c r="G273" s="41">
        <v>-133</v>
      </c>
      <c r="H273" s="41">
        <v>12210</v>
      </c>
    </row>
    <row r="274" spans="2:8" s="19" customFormat="1" ht="15.75">
      <c r="B274" s="144" t="s">
        <v>224</v>
      </c>
      <c r="C274" s="144"/>
      <c r="D274" s="144"/>
      <c r="E274" s="144"/>
      <c r="F274" s="46">
        <v>200550.72</v>
      </c>
      <c r="G274" s="46">
        <v>421763</v>
      </c>
      <c r="H274" s="46">
        <v>622313.72</v>
      </c>
    </row>
    <row r="275" spans="2:8" s="19" customFormat="1" ht="15.75" customHeight="1">
      <c r="B275" s="147" t="s">
        <v>223</v>
      </c>
      <c r="C275" s="147"/>
      <c r="D275" s="147"/>
      <c r="E275" s="147"/>
      <c r="F275" s="45">
        <v>54555.72</v>
      </c>
      <c r="G275" s="45">
        <v>-12242</v>
      </c>
      <c r="H275" s="45">
        <v>42313.72</v>
      </c>
    </row>
    <row r="276" spans="2:8" s="19" customFormat="1" ht="15">
      <c r="B276" s="138" t="s">
        <v>199</v>
      </c>
      <c r="C276" s="138"/>
      <c r="D276" s="138"/>
      <c r="E276" s="138"/>
      <c r="F276" s="44">
        <v>50573.72</v>
      </c>
      <c r="G276" s="44">
        <v>-8260</v>
      </c>
      <c r="H276" s="44">
        <v>42313.72</v>
      </c>
    </row>
    <row r="277" spans="2:8" ht="15">
      <c r="B277" s="136" t="s">
        <v>51</v>
      </c>
      <c r="C277" s="136"/>
      <c r="D277" s="43" t="s">
        <v>52</v>
      </c>
      <c r="E277" s="42" t="s">
        <v>218</v>
      </c>
      <c r="F277" s="41">
        <v>37298.72</v>
      </c>
      <c r="G277" s="41">
        <v>-3985</v>
      </c>
      <c r="H277" s="41">
        <v>33313.72</v>
      </c>
    </row>
    <row r="278" spans="2:8" ht="15">
      <c r="B278" s="136" t="s">
        <v>58</v>
      </c>
      <c r="C278" s="136"/>
      <c r="D278" s="43" t="s">
        <v>59</v>
      </c>
      <c r="E278" s="42" t="s">
        <v>218</v>
      </c>
      <c r="F278" s="41">
        <v>37298.72</v>
      </c>
      <c r="G278" s="41">
        <v>-3985</v>
      </c>
      <c r="H278" s="41">
        <v>33313.72</v>
      </c>
    </row>
    <row r="279" spans="2:8" ht="15">
      <c r="B279" s="136" t="s">
        <v>88</v>
      </c>
      <c r="C279" s="136"/>
      <c r="D279" s="43" t="s">
        <v>89</v>
      </c>
      <c r="E279" s="42" t="s">
        <v>218</v>
      </c>
      <c r="F279" s="41">
        <v>13275</v>
      </c>
      <c r="G279" s="41">
        <v>-4275</v>
      </c>
      <c r="H279" s="41">
        <v>9000</v>
      </c>
    </row>
    <row r="280" spans="2:8" ht="15">
      <c r="B280" s="136" t="s">
        <v>90</v>
      </c>
      <c r="C280" s="136"/>
      <c r="D280" s="43" t="s">
        <v>91</v>
      </c>
      <c r="E280" s="42" t="s">
        <v>218</v>
      </c>
      <c r="F280" s="41">
        <v>13275</v>
      </c>
      <c r="G280" s="41">
        <v>-4275</v>
      </c>
      <c r="H280" s="41">
        <v>9000</v>
      </c>
    </row>
    <row r="281" spans="2:8" s="19" customFormat="1" ht="15">
      <c r="B281" s="138" t="s">
        <v>220</v>
      </c>
      <c r="C281" s="138"/>
      <c r="D281" s="138"/>
      <c r="E281" s="138"/>
      <c r="F281" s="44">
        <v>3982</v>
      </c>
      <c r="G281" s="44">
        <v>-3982</v>
      </c>
      <c r="H281" s="44">
        <v>0</v>
      </c>
    </row>
    <row r="282" spans="2:8" ht="15">
      <c r="B282" s="136" t="s">
        <v>51</v>
      </c>
      <c r="C282" s="136"/>
      <c r="D282" s="43" t="s">
        <v>52</v>
      </c>
      <c r="E282" s="42" t="s">
        <v>218</v>
      </c>
      <c r="F282" s="41">
        <v>3982</v>
      </c>
      <c r="G282" s="41">
        <v>-3982</v>
      </c>
      <c r="H282" s="41">
        <v>0</v>
      </c>
    </row>
    <row r="283" spans="2:8" ht="15">
      <c r="B283" s="136" t="s">
        <v>58</v>
      </c>
      <c r="C283" s="136"/>
      <c r="D283" s="43" t="s">
        <v>59</v>
      </c>
      <c r="E283" s="42" t="s">
        <v>218</v>
      </c>
      <c r="F283" s="41">
        <v>3982</v>
      </c>
      <c r="G283" s="41">
        <v>-3982</v>
      </c>
      <c r="H283" s="41">
        <v>0</v>
      </c>
    </row>
    <row r="284" spans="2:8" s="19" customFormat="1" ht="15.75" customHeight="1">
      <c r="B284" s="148" t="s">
        <v>222</v>
      </c>
      <c r="C284" s="148"/>
      <c r="D284" s="148"/>
      <c r="E284" s="148"/>
      <c r="F284" s="53">
        <v>145995</v>
      </c>
      <c r="G284" s="53">
        <v>464005</v>
      </c>
      <c r="H284" s="53">
        <v>610000</v>
      </c>
    </row>
    <row r="285" spans="2:8" s="19" customFormat="1" ht="15">
      <c r="B285" s="138" t="s">
        <v>221</v>
      </c>
      <c r="C285" s="138"/>
      <c r="D285" s="138"/>
      <c r="E285" s="138"/>
      <c r="F285" s="44">
        <v>0</v>
      </c>
      <c r="G285" s="44">
        <v>404000</v>
      </c>
      <c r="H285" s="44">
        <v>404000</v>
      </c>
    </row>
    <row r="286" spans="2:8" ht="15">
      <c r="B286" s="136" t="s">
        <v>88</v>
      </c>
      <c r="C286" s="136"/>
      <c r="D286" s="43" t="s">
        <v>89</v>
      </c>
      <c r="E286" s="42" t="s">
        <v>218</v>
      </c>
      <c r="F286" s="41">
        <v>0</v>
      </c>
      <c r="G286" s="41">
        <v>404000</v>
      </c>
      <c r="H286" s="41">
        <v>404000</v>
      </c>
    </row>
    <row r="287" spans="2:8" ht="15">
      <c r="B287" s="136" t="s">
        <v>94</v>
      </c>
      <c r="C287" s="136"/>
      <c r="D287" s="43" t="s">
        <v>95</v>
      </c>
      <c r="E287" s="42" t="s">
        <v>218</v>
      </c>
      <c r="F287" s="41">
        <v>0</v>
      </c>
      <c r="G287" s="41">
        <v>404000</v>
      </c>
      <c r="H287" s="41">
        <v>404000</v>
      </c>
    </row>
    <row r="288" spans="2:8" s="19" customFormat="1" ht="15">
      <c r="B288" s="138" t="s">
        <v>220</v>
      </c>
      <c r="C288" s="138"/>
      <c r="D288" s="138"/>
      <c r="E288" s="138"/>
      <c r="F288" s="44">
        <v>145995</v>
      </c>
      <c r="G288" s="44">
        <v>-145995</v>
      </c>
      <c r="H288" s="44">
        <v>0</v>
      </c>
    </row>
    <row r="289" spans="2:8" ht="15">
      <c r="B289" s="145" t="s">
        <v>88</v>
      </c>
      <c r="C289" s="145"/>
      <c r="D289" s="51" t="s">
        <v>89</v>
      </c>
      <c r="E289" s="50" t="s">
        <v>218</v>
      </c>
      <c r="F289" s="49">
        <v>145995</v>
      </c>
      <c r="G289" s="49">
        <v>-145995</v>
      </c>
      <c r="H289" s="49">
        <v>0</v>
      </c>
    </row>
    <row r="290" spans="2:8" ht="15">
      <c r="B290" s="136" t="s">
        <v>94</v>
      </c>
      <c r="C290" s="136"/>
      <c r="D290" s="43" t="s">
        <v>95</v>
      </c>
      <c r="E290" s="42" t="s">
        <v>218</v>
      </c>
      <c r="F290" s="41">
        <v>145995</v>
      </c>
      <c r="G290" s="41">
        <v>-145995</v>
      </c>
      <c r="H290" s="41">
        <v>0</v>
      </c>
    </row>
    <row r="291" spans="2:8" s="19" customFormat="1" ht="15">
      <c r="B291" s="138" t="s">
        <v>219</v>
      </c>
      <c r="C291" s="138"/>
      <c r="D291" s="138"/>
      <c r="E291" s="138"/>
      <c r="F291" s="44">
        <v>0</v>
      </c>
      <c r="G291" s="44">
        <v>206000</v>
      </c>
      <c r="H291" s="44">
        <v>206000</v>
      </c>
    </row>
    <row r="292" spans="2:8" ht="15">
      <c r="B292" s="136" t="s">
        <v>88</v>
      </c>
      <c r="C292" s="136"/>
      <c r="D292" s="43" t="s">
        <v>89</v>
      </c>
      <c r="E292" s="42" t="s">
        <v>218</v>
      </c>
      <c r="F292" s="41">
        <v>0</v>
      </c>
      <c r="G292" s="41">
        <v>206000</v>
      </c>
      <c r="H292" s="41">
        <v>206000</v>
      </c>
    </row>
    <row r="293" spans="2:8" ht="15">
      <c r="B293" s="136" t="s">
        <v>94</v>
      </c>
      <c r="C293" s="136"/>
      <c r="D293" s="43" t="s">
        <v>95</v>
      </c>
      <c r="E293" s="42" t="s">
        <v>218</v>
      </c>
      <c r="F293" s="41">
        <v>0</v>
      </c>
      <c r="G293" s="41">
        <v>206000</v>
      </c>
      <c r="H293" s="41">
        <v>206000</v>
      </c>
    </row>
    <row r="294" spans="2:8" s="19" customFormat="1" ht="15.75">
      <c r="B294" s="142" t="s">
        <v>135</v>
      </c>
      <c r="C294" s="142"/>
      <c r="D294" s="142"/>
      <c r="E294" s="142"/>
      <c r="F294" s="48">
        <v>161249.84</v>
      </c>
      <c r="G294" s="48" t="s">
        <v>333</v>
      </c>
      <c r="H294" s="48">
        <v>152597</v>
      </c>
    </row>
    <row r="295" spans="2:8" s="19" customFormat="1" ht="15.75">
      <c r="B295" s="140" t="s">
        <v>134</v>
      </c>
      <c r="C295" s="140"/>
      <c r="D295" s="140"/>
      <c r="E295" s="140"/>
      <c r="F295" s="47">
        <v>44065.84</v>
      </c>
      <c r="G295" s="47">
        <v>-2000.84</v>
      </c>
      <c r="H295" s="47">
        <v>42065</v>
      </c>
    </row>
    <row r="296" spans="2:8" s="19" customFormat="1" ht="15.75" customHeight="1">
      <c r="B296" s="143" t="s">
        <v>214</v>
      </c>
      <c r="C296" s="143"/>
      <c r="D296" s="143"/>
      <c r="E296" s="143"/>
      <c r="F296" s="46">
        <v>44065.84</v>
      </c>
      <c r="G296" s="46">
        <v>-2000.84</v>
      </c>
      <c r="H296" s="46">
        <v>42065</v>
      </c>
    </row>
    <row r="297" spans="2:8" s="19" customFormat="1" ht="15.75">
      <c r="B297" s="141" t="s">
        <v>217</v>
      </c>
      <c r="C297" s="141"/>
      <c r="D297" s="141"/>
      <c r="E297" s="141"/>
      <c r="F297" s="45">
        <v>44065.84</v>
      </c>
      <c r="G297" s="45">
        <v>-2000.84</v>
      </c>
      <c r="H297" s="45">
        <v>42065</v>
      </c>
    </row>
    <row r="298" spans="2:8" s="19" customFormat="1" ht="15">
      <c r="B298" s="138" t="s">
        <v>199</v>
      </c>
      <c r="C298" s="138"/>
      <c r="D298" s="138"/>
      <c r="E298" s="138"/>
      <c r="F298" s="44">
        <v>44065.84</v>
      </c>
      <c r="G298" s="44">
        <v>-2000.84</v>
      </c>
      <c r="H298" s="44">
        <v>42065</v>
      </c>
    </row>
    <row r="299" spans="2:8" ht="15">
      <c r="B299" s="136" t="s">
        <v>51</v>
      </c>
      <c r="C299" s="136"/>
      <c r="D299" s="43" t="s">
        <v>52</v>
      </c>
      <c r="E299" s="42" t="s">
        <v>216</v>
      </c>
      <c r="F299" s="41">
        <v>44065.84</v>
      </c>
      <c r="G299" s="41">
        <v>-2000.84</v>
      </c>
      <c r="H299" s="41">
        <v>42065</v>
      </c>
    </row>
    <row r="300" spans="2:8" ht="15">
      <c r="B300" s="136" t="s">
        <v>70</v>
      </c>
      <c r="C300" s="136"/>
      <c r="D300" s="43" t="s">
        <v>71</v>
      </c>
      <c r="E300" s="42" t="s">
        <v>216</v>
      </c>
      <c r="F300" s="41">
        <v>44065.84</v>
      </c>
      <c r="G300" s="41">
        <v>-2000.84</v>
      </c>
      <c r="H300" s="41">
        <v>42065</v>
      </c>
    </row>
    <row r="301" spans="2:8" s="19" customFormat="1" ht="15.75">
      <c r="B301" s="140" t="s">
        <v>133</v>
      </c>
      <c r="C301" s="140"/>
      <c r="D301" s="140"/>
      <c r="E301" s="140"/>
      <c r="F301" s="47">
        <v>78565</v>
      </c>
      <c r="G301" s="47">
        <v>6059</v>
      </c>
      <c r="H301" s="47">
        <v>84624</v>
      </c>
    </row>
    <row r="302" spans="2:8" s="19" customFormat="1" ht="15.75" customHeight="1">
      <c r="B302" s="143" t="s">
        <v>214</v>
      </c>
      <c r="C302" s="143"/>
      <c r="D302" s="143"/>
      <c r="E302" s="143"/>
      <c r="F302" s="46">
        <v>78565</v>
      </c>
      <c r="G302" s="46">
        <v>6059</v>
      </c>
      <c r="H302" s="46">
        <v>84624</v>
      </c>
    </row>
    <row r="303" spans="2:8" s="19" customFormat="1" ht="15.75">
      <c r="B303" s="141" t="s">
        <v>215</v>
      </c>
      <c r="C303" s="141"/>
      <c r="D303" s="141"/>
      <c r="E303" s="141"/>
      <c r="F303" s="45">
        <v>78565</v>
      </c>
      <c r="G303" s="45">
        <v>6059</v>
      </c>
      <c r="H303" s="45">
        <v>84624</v>
      </c>
    </row>
    <row r="304" spans="2:8" s="19" customFormat="1" ht="15">
      <c r="B304" s="138" t="s">
        <v>199</v>
      </c>
      <c r="C304" s="138"/>
      <c r="D304" s="138"/>
      <c r="E304" s="138"/>
      <c r="F304" s="44">
        <v>78565</v>
      </c>
      <c r="G304" s="44">
        <v>6059</v>
      </c>
      <c r="H304" s="44">
        <v>84624</v>
      </c>
    </row>
    <row r="305" spans="2:8" ht="15">
      <c r="B305" s="136" t="s">
        <v>51</v>
      </c>
      <c r="C305" s="136"/>
      <c r="D305" s="43" t="s">
        <v>52</v>
      </c>
      <c r="E305" s="42" t="s">
        <v>210</v>
      </c>
      <c r="F305" s="41">
        <v>69274</v>
      </c>
      <c r="G305" s="41">
        <v>6059</v>
      </c>
      <c r="H305" s="41">
        <v>75333</v>
      </c>
    </row>
    <row r="306" spans="2:8" ht="15">
      <c r="B306" s="136" t="s">
        <v>58</v>
      </c>
      <c r="C306" s="136"/>
      <c r="D306" s="43" t="s">
        <v>59</v>
      </c>
      <c r="E306" s="42" t="s">
        <v>210</v>
      </c>
      <c r="F306" s="41">
        <v>69274</v>
      </c>
      <c r="G306" s="41">
        <v>6059</v>
      </c>
      <c r="H306" s="41">
        <v>75333</v>
      </c>
    </row>
    <row r="307" spans="2:8" ht="15">
      <c r="B307" s="136" t="s">
        <v>88</v>
      </c>
      <c r="C307" s="136"/>
      <c r="D307" s="43" t="s">
        <v>89</v>
      </c>
      <c r="E307" s="42" t="s">
        <v>210</v>
      </c>
      <c r="F307" s="41">
        <v>9291</v>
      </c>
      <c r="G307" s="41">
        <v>0</v>
      </c>
      <c r="H307" s="41">
        <v>9291</v>
      </c>
    </row>
    <row r="308" spans="2:8" ht="15">
      <c r="B308" s="136" t="s">
        <v>94</v>
      </c>
      <c r="C308" s="136"/>
      <c r="D308" s="43" t="s">
        <v>95</v>
      </c>
      <c r="E308" s="42" t="s">
        <v>210</v>
      </c>
      <c r="F308" s="41">
        <v>9291</v>
      </c>
      <c r="G308" s="41">
        <v>0</v>
      </c>
      <c r="H308" s="41">
        <v>9291</v>
      </c>
    </row>
    <row r="309" spans="2:8" s="19" customFormat="1" ht="15.75">
      <c r="B309" s="140" t="s">
        <v>132</v>
      </c>
      <c r="C309" s="140"/>
      <c r="D309" s="140"/>
      <c r="E309" s="140"/>
      <c r="F309" s="47">
        <v>38619</v>
      </c>
      <c r="G309" s="47">
        <v>-12711</v>
      </c>
      <c r="H309" s="47">
        <v>25908</v>
      </c>
    </row>
    <row r="310" spans="2:8" s="19" customFormat="1" ht="15.75" customHeight="1">
      <c r="B310" s="143" t="s">
        <v>214</v>
      </c>
      <c r="C310" s="143"/>
      <c r="D310" s="143"/>
      <c r="E310" s="143"/>
      <c r="F310" s="46">
        <v>38619</v>
      </c>
      <c r="G310" s="46">
        <v>-12711</v>
      </c>
      <c r="H310" s="46">
        <v>25908</v>
      </c>
    </row>
    <row r="311" spans="2:8" s="19" customFormat="1" ht="15.75" customHeight="1">
      <c r="B311" s="147" t="s">
        <v>213</v>
      </c>
      <c r="C311" s="147"/>
      <c r="D311" s="147"/>
      <c r="E311" s="147"/>
      <c r="F311" s="45">
        <v>18711</v>
      </c>
      <c r="G311" s="45">
        <v>-12711</v>
      </c>
      <c r="H311" s="45">
        <v>6000</v>
      </c>
    </row>
    <row r="312" spans="2:8" s="19" customFormat="1" ht="15">
      <c r="B312" s="138" t="s">
        <v>199</v>
      </c>
      <c r="C312" s="138"/>
      <c r="D312" s="138"/>
      <c r="E312" s="138"/>
      <c r="F312" s="44">
        <v>18711</v>
      </c>
      <c r="G312" s="44">
        <v>-12711</v>
      </c>
      <c r="H312" s="44">
        <v>6000</v>
      </c>
    </row>
    <row r="313" spans="2:8" ht="15">
      <c r="B313" s="136" t="s">
        <v>51</v>
      </c>
      <c r="C313" s="136"/>
      <c r="D313" s="43" t="s">
        <v>52</v>
      </c>
      <c r="E313" s="42" t="s">
        <v>210</v>
      </c>
      <c r="F313" s="41">
        <v>18711</v>
      </c>
      <c r="G313" s="41">
        <v>-12711</v>
      </c>
      <c r="H313" s="41">
        <v>6000</v>
      </c>
    </row>
    <row r="314" spans="2:8" ht="15">
      <c r="B314" s="136" t="s">
        <v>70</v>
      </c>
      <c r="C314" s="136"/>
      <c r="D314" s="43" t="s">
        <v>71</v>
      </c>
      <c r="E314" s="42" t="s">
        <v>210</v>
      </c>
      <c r="F314" s="41">
        <v>18711</v>
      </c>
      <c r="G314" s="41">
        <v>-12711</v>
      </c>
      <c r="H314" s="41">
        <v>6000</v>
      </c>
    </row>
    <row r="315" spans="2:8" s="19" customFormat="1" ht="15.75">
      <c r="B315" s="146" t="s">
        <v>212</v>
      </c>
      <c r="C315" s="146"/>
      <c r="D315" s="146"/>
      <c r="E315" s="146"/>
      <c r="F315" s="53">
        <v>19908</v>
      </c>
      <c r="G315" s="53">
        <v>0</v>
      </c>
      <c r="H315" s="53">
        <v>19908</v>
      </c>
    </row>
    <row r="316" spans="2:8" s="19" customFormat="1" ht="15">
      <c r="B316" s="138" t="s">
        <v>211</v>
      </c>
      <c r="C316" s="138"/>
      <c r="D316" s="138"/>
      <c r="E316" s="138"/>
      <c r="F316" s="44">
        <v>19908</v>
      </c>
      <c r="G316" s="44">
        <v>0</v>
      </c>
      <c r="H316" s="44">
        <v>19908</v>
      </c>
    </row>
    <row r="317" spans="2:8" ht="15">
      <c r="B317" s="136" t="s">
        <v>88</v>
      </c>
      <c r="C317" s="136"/>
      <c r="D317" s="43" t="s">
        <v>89</v>
      </c>
      <c r="E317" s="42" t="s">
        <v>210</v>
      </c>
      <c r="F317" s="41">
        <v>19908</v>
      </c>
      <c r="G317" s="41">
        <v>0</v>
      </c>
      <c r="H317" s="41">
        <v>19908</v>
      </c>
    </row>
    <row r="318" spans="2:8" ht="15">
      <c r="B318" s="136" t="s">
        <v>94</v>
      </c>
      <c r="C318" s="136"/>
      <c r="D318" s="43" t="s">
        <v>95</v>
      </c>
      <c r="E318" s="42" t="s">
        <v>210</v>
      </c>
      <c r="F318" s="41">
        <v>19908</v>
      </c>
      <c r="G318" s="41">
        <v>0</v>
      </c>
      <c r="H318" s="41">
        <v>19908</v>
      </c>
    </row>
    <row r="319" spans="2:8" s="19" customFormat="1" ht="15.75">
      <c r="B319" s="142" t="s">
        <v>131</v>
      </c>
      <c r="C319" s="142"/>
      <c r="D319" s="142"/>
      <c r="E319" s="142"/>
      <c r="F319" s="48">
        <v>52023.07</v>
      </c>
      <c r="G319" s="48">
        <v>2772.93</v>
      </c>
      <c r="H319" s="48">
        <v>54796</v>
      </c>
    </row>
    <row r="320" spans="2:8" s="19" customFormat="1" ht="15.75">
      <c r="B320" s="140" t="s">
        <v>130</v>
      </c>
      <c r="C320" s="140"/>
      <c r="D320" s="140"/>
      <c r="E320" s="140"/>
      <c r="F320" s="47">
        <v>52023.07</v>
      </c>
      <c r="G320" s="47">
        <v>2772.93</v>
      </c>
      <c r="H320" s="47">
        <v>54796</v>
      </c>
    </row>
    <row r="321" spans="2:8" s="19" customFormat="1" ht="15.75">
      <c r="B321" s="144" t="s">
        <v>209</v>
      </c>
      <c r="C321" s="144"/>
      <c r="D321" s="144"/>
      <c r="E321" s="144"/>
      <c r="F321" s="46">
        <v>52023.07</v>
      </c>
      <c r="G321" s="46">
        <v>2772.93</v>
      </c>
      <c r="H321" s="46">
        <v>54796</v>
      </c>
    </row>
    <row r="322" spans="2:8" s="19" customFormat="1" ht="15.75">
      <c r="B322" s="141" t="s">
        <v>208</v>
      </c>
      <c r="C322" s="141"/>
      <c r="D322" s="141"/>
      <c r="E322" s="141"/>
      <c r="F322" s="45">
        <v>37426.23</v>
      </c>
      <c r="G322" s="45">
        <v>3263.77</v>
      </c>
      <c r="H322" s="45">
        <v>40690</v>
      </c>
    </row>
    <row r="323" spans="2:8" s="19" customFormat="1" ht="15">
      <c r="B323" s="138" t="s">
        <v>199</v>
      </c>
      <c r="C323" s="138"/>
      <c r="D323" s="138"/>
      <c r="E323" s="138"/>
      <c r="F323" s="44">
        <v>37426.23</v>
      </c>
      <c r="G323" s="44">
        <v>3263.77</v>
      </c>
      <c r="H323" s="44">
        <v>40690</v>
      </c>
    </row>
    <row r="324" spans="2:8" ht="15">
      <c r="B324" s="136" t="s">
        <v>51</v>
      </c>
      <c r="C324" s="136"/>
      <c r="D324" s="43" t="s">
        <v>52</v>
      </c>
      <c r="E324" s="42" t="s">
        <v>207</v>
      </c>
      <c r="F324" s="41">
        <v>37426.23</v>
      </c>
      <c r="G324" s="41">
        <v>3263.77</v>
      </c>
      <c r="H324" s="41">
        <v>40690</v>
      </c>
    </row>
    <row r="325" spans="2:8" ht="15">
      <c r="B325" s="136" t="s">
        <v>58</v>
      </c>
      <c r="C325" s="136"/>
      <c r="D325" s="43" t="s">
        <v>59</v>
      </c>
      <c r="E325" s="42" t="s">
        <v>207</v>
      </c>
      <c r="F325" s="41">
        <v>1327.23</v>
      </c>
      <c r="G325" s="41">
        <v>772.77</v>
      </c>
      <c r="H325" s="41">
        <v>2100</v>
      </c>
    </row>
    <row r="326" spans="2:8" ht="15" customHeight="1">
      <c r="B326" s="136" t="s">
        <v>77</v>
      </c>
      <c r="C326" s="136"/>
      <c r="D326" s="52" t="s">
        <v>78</v>
      </c>
      <c r="E326" s="42" t="s">
        <v>207</v>
      </c>
      <c r="F326" s="41">
        <v>34509</v>
      </c>
      <c r="G326" s="41">
        <v>2491</v>
      </c>
      <c r="H326" s="41">
        <v>37000</v>
      </c>
    </row>
    <row r="327" spans="2:8" ht="15">
      <c r="B327" s="136" t="s">
        <v>82</v>
      </c>
      <c r="C327" s="136"/>
      <c r="D327" s="43" t="s">
        <v>83</v>
      </c>
      <c r="E327" s="42" t="s">
        <v>207</v>
      </c>
      <c r="F327" s="41">
        <v>1590</v>
      </c>
      <c r="G327" s="41">
        <v>0</v>
      </c>
      <c r="H327" s="41">
        <v>1590</v>
      </c>
    </row>
    <row r="328" spans="2:8" s="19" customFormat="1" ht="15.75">
      <c r="B328" s="141" t="s">
        <v>206</v>
      </c>
      <c r="C328" s="141"/>
      <c r="D328" s="141"/>
      <c r="E328" s="141"/>
      <c r="F328" s="45">
        <v>14596.84</v>
      </c>
      <c r="G328" s="45">
        <v>-490.84</v>
      </c>
      <c r="H328" s="45">
        <v>14106</v>
      </c>
    </row>
    <row r="329" spans="2:8" s="19" customFormat="1" ht="15">
      <c r="B329" s="138" t="s">
        <v>199</v>
      </c>
      <c r="C329" s="138"/>
      <c r="D329" s="138"/>
      <c r="E329" s="138"/>
      <c r="F329" s="44">
        <v>14596.84</v>
      </c>
      <c r="G329" s="44">
        <v>-490.84</v>
      </c>
      <c r="H329" s="44">
        <v>14106</v>
      </c>
    </row>
    <row r="330" spans="2:8" ht="15">
      <c r="B330" s="136" t="s">
        <v>51</v>
      </c>
      <c r="C330" s="136"/>
      <c r="D330" s="43" t="s">
        <v>52</v>
      </c>
      <c r="E330" s="42" t="s">
        <v>205</v>
      </c>
      <c r="F330" s="41">
        <v>14596.84</v>
      </c>
      <c r="G330" s="41">
        <v>-490.84</v>
      </c>
      <c r="H330" s="41">
        <v>14106</v>
      </c>
    </row>
    <row r="331" spans="2:8" ht="15">
      <c r="B331" s="136" t="s">
        <v>82</v>
      </c>
      <c r="C331" s="136"/>
      <c r="D331" s="43" t="s">
        <v>83</v>
      </c>
      <c r="E331" s="42" t="s">
        <v>205</v>
      </c>
      <c r="F331" s="41">
        <v>14596.84</v>
      </c>
      <c r="G331" s="41">
        <v>-490.84</v>
      </c>
      <c r="H331" s="41">
        <v>14106</v>
      </c>
    </row>
    <row r="332" spans="2:8" s="19" customFormat="1" ht="15.75">
      <c r="B332" s="140" t="s">
        <v>129</v>
      </c>
      <c r="C332" s="140"/>
      <c r="D332" s="140"/>
      <c r="E332" s="140"/>
      <c r="F332" s="47">
        <v>91451</v>
      </c>
      <c r="G332" s="47">
        <v>6417</v>
      </c>
      <c r="H332" s="47">
        <v>97868</v>
      </c>
    </row>
    <row r="333" spans="2:8" s="19" customFormat="1" ht="15.75">
      <c r="B333" s="140" t="s">
        <v>128</v>
      </c>
      <c r="C333" s="140"/>
      <c r="D333" s="140"/>
      <c r="E333" s="140"/>
      <c r="F333" s="47">
        <v>91451</v>
      </c>
      <c r="G333" s="47">
        <v>6417</v>
      </c>
      <c r="H333" s="47">
        <v>97868</v>
      </c>
    </row>
    <row r="334" spans="2:8" s="19" customFormat="1" ht="15.75">
      <c r="B334" s="144" t="s">
        <v>204</v>
      </c>
      <c r="C334" s="144"/>
      <c r="D334" s="144"/>
      <c r="E334" s="144"/>
      <c r="F334" s="46">
        <v>87998</v>
      </c>
      <c r="G334" s="46">
        <v>6675</v>
      </c>
      <c r="H334" s="46">
        <v>94673</v>
      </c>
    </row>
    <row r="335" spans="2:8" s="19" customFormat="1" ht="15.75">
      <c r="B335" s="141" t="s">
        <v>203</v>
      </c>
      <c r="C335" s="141"/>
      <c r="D335" s="141"/>
      <c r="E335" s="141"/>
      <c r="F335" s="45">
        <v>87998</v>
      </c>
      <c r="G335" s="45">
        <v>6675</v>
      </c>
      <c r="H335" s="45">
        <v>94673</v>
      </c>
    </row>
    <row r="336" spans="2:8" s="19" customFormat="1" ht="15">
      <c r="B336" s="138" t="s">
        <v>199</v>
      </c>
      <c r="C336" s="138"/>
      <c r="D336" s="138"/>
      <c r="E336" s="138"/>
      <c r="F336" s="44">
        <v>87998</v>
      </c>
      <c r="G336" s="44">
        <v>6675</v>
      </c>
      <c r="H336" s="44">
        <v>94673</v>
      </c>
    </row>
    <row r="337" spans="2:8" ht="15">
      <c r="B337" s="136" t="s">
        <v>51</v>
      </c>
      <c r="C337" s="136"/>
      <c r="D337" s="43" t="s">
        <v>52</v>
      </c>
      <c r="E337" s="42" t="s">
        <v>202</v>
      </c>
      <c r="F337" s="41">
        <v>87998</v>
      </c>
      <c r="G337" s="41">
        <v>6675</v>
      </c>
      <c r="H337" s="41">
        <v>94673</v>
      </c>
    </row>
    <row r="338" spans="2:8" ht="15">
      <c r="B338" s="136" t="s">
        <v>75</v>
      </c>
      <c r="C338" s="136"/>
      <c r="D338" s="43" t="s">
        <v>76</v>
      </c>
      <c r="E338" s="42" t="s">
        <v>202</v>
      </c>
      <c r="F338" s="41">
        <v>35835</v>
      </c>
      <c r="G338" s="41">
        <v>6165</v>
      </c>
      <c r="H338" s="41">
        <v>42000</v>
      </c>
    </row>
    <row r="339" spans="2:8" ht="15">
      <c r="B339" s="136" t="s">
        <v>82</v>
      </c>
      <c r="C339" s="136"/>
      <c r="D339" s="43" t="s">
        <v>83</v>
      </c>
      <c r="E339" s="42" t="s">
        <v>202</v>
      </c>
      <c r="F339" s="41">
        <v>52163</v>
      </c>
      <c r="G339" s="41">
        <v>510</v>
      </c>
      <c r="H339" s="41">
        <v>52673</v>
      </c>
    </row>
    <row r="340" spans="2:8" s="19" customFormat="1" ht="15.75">
      <c r="B340" s="144" t="s">
        <v>201</v>
      </c>
      <c r="C340" s="144"/>
      <c r="D340" s="144"/>
      <c r="E340" s="144"/>
      <c r="F340" s="46">
        <v>3453</v>
      </c>
      <c r="G340" s="46">
        <v>-258</v>
      </c>
      <c r="H340" s="46">
        <v>3195</v>
      </c>
    </row>
    <row r="341" spans="2:8" s="19" customFormat="1" ht="15.75">
      <c r="B341" s="141" t="s">
        <v>200</v>
      </c>
      <c r="C341" s="141"/>
      <c r="D341" s="141"/>
      <c r="E341" s="141"/>
      <c r="F341" s="45">
        <v>3453</v>
      </c>
      <c r="G341" s="45">
        <v>-258</v>
      </c>
      <c r="H341" s="45">
        <v>3195</v>
      </c>
    </row>
    <row r="342" spans="2:8" s="19" customFormat="1" ht="15">
      <c r="B342" s="138" t="s">
        <v>199</v>
      </c>
      <c r="C342" s="138"/>
      <c r="D342" s="138"/>
      <c r="E342" s="138"/>
      <c r="F342" s="44">
        <v>3453</v>
      </c>
      <c r="G342" s="44">
        <v>-258</v>
      </c>
      <c r="H342" s="44">
        <v>3195</v>
      </c>
    </row>
    <row r="343" spans="2:8" ht="15">
      <c r="B343" s="145" t="s">
        <v>51</v>
      </c>
      <c r="C343" s="145"/>
      <c r="D343" s="51" t="s">
        <v>52</v>
      </c>
      <c r="E343" s="50" t="s">
        <v>195</v>
      </c>
      <c r="F343" s="49">
        <v>3453</v>
      </c>
      <c r="G343" s="49">
        <v>-258</v>
      </c>
      <c r="H343" s="49">
        <v>3195</v>
      </c>
    </row>
    <row r="344" spans="2:8" ht="15">
      <c r="B344" s="136" t="s">
        <v>58</v>
      </c>
      <c r="C344" s="136"/>
      <c r="D344" s="43" t="s">
        <v>59</v>
      </c>
      <c r="E344" s="42" t="s">
        <v>195</v>
      </c>
      <c r="F344" s="41">
        <v>2123</v>
      </c>
      <c r="G344" s="41">
        <v>-258</v>
      </c>
      <c r="H344" s="41">
        <v>1865</v>
      </c>
    </row>
    <row r="345" spans="2:8" ht="15">
      <c r="B345" s="136" t="s">
        <v>82</v>
      </c>
      <c r="C345" s="136"/>
      <c r="D345" s="43" t="s">
        <v>83</v>
      </c>
      <c r="E345" s="42" t="s">
        <v>195</v>
      </c>
      <c r="F345" s="41">
        <v>1330</v>
      </c>
      <c r="G345" s="41">
        <v>0</v>
      </c>
      <c r="H345" s="41">
        <v>1330</v>
      </c>
    </row>
    <row r="346" spans="2:8" s="19" customFormat="1" ht="15.75">
      <c r="B346" s="142" t="s">
        <v>127</v>
      </c>
      <c r="C346" s="142"/>
      <c r="D346" s="142"/>
      <c r="E346" s="142"/>
      <c r="F346" s="48">
        <v>665</v>
      </c>
      <c r="G346" s="48">
        <v>0</v>
      </c>
      <c r="H346" s="48">
        <v>665</v>
      </c>
    </row>
    <row r="347" spans="2:8" s="19" customFormat="1" ht="15.75">
      <c r="B347" s="140" t="s">
        <v>126</v>
      </c>
      <c r="C347" s="140"/>
      <c r="D347" s="140"/>
      <c r="E347" s="140"/>
      <c r="F347" s="47">
        <v>665</v>
      </c>
      <c r="G347" s="47">
        <v>0</v>
      </c>
      <c r="H347" s="47">
        <v>665</v>
      </c>
    </row>
    <row r="348" spans="2:8" s="19" customFormat="1" ht="15.75">
      <c r="B348" s="144" t="s">
        <v>198</v>
      </c>
      <c r="C348" s="144"/>
      <c r="D348" s="144"/>
      <c r="E348" s="144"/>
      <c r="F348" s="46">
        <v>665</v>
      </c>
      <c r="G348" s="46">
        <v>0</v>
      </c>
      <c r="H348" s="46">
        <v>665</v>
      </c>
    </row>
    <row r="349" spans="2:8" s="19" customFormat="1" ht="15.75">
      <c r="B349" s="141" t="s">
        <v>197</v>
      </c>
      <c r="C349" s="141"/>
      <c r="D349" s="141"/>
      <c r="E349" s="141"/>
      <c r="F349" s="45">
        <v>665</v>
      </c>
      <c r="G349" s="45">
        <v>0</v>
      </c>
      <c r="H349" s="45">
        <v>665</v>
      </c>
    </row>
    <row r="350" spans="2:8" s="19" customFormat="1" ht="15">
      <c r="B350" s="138" t="s">
        <v>196</v>
      </c>
      <c r="C350" s="138"/>
      <c r="D350" s="138"/>
      <c r="E350" s="138"/>
      <c r="F350" s="44">
        <v>665</v>
      </c>
      <c r="G350" s="44">
        <v>0</v>
      </c>
      <c r="H350" s="44">
        <v>665</v>
      </c>
    </row>
    <row r="351" spans="2:8" ht="15">
      <c r="B351" s="136" t="s">
        <v>51</v>
      </c>
      <c r="C351" s="136"/>
      <c r="D351" s="43" t="s">
        <v>52</v>
      </c>
      <c r="E351" s="42" t="s">
        <v>195</v>
      </c>
      <c r="F351" s="41">
        <v>665</v>
      </c>
      <c r="G351" s="41">
        <v>0</v>
      </c>
      <c r="H351" s="41">
        <v>665</v>
      </c>
    </row>
    <row r="352" spans="2:8" ht="15">
      <c r="B352" s="136" t="s">
        <v>82</v>
      </c>
      <c r="C352" s="136"/>
      <c r="D352" s="43" t="s">
        <v>83</v>
      </c>
      <c r="E352" s="42" t="s">
        <v>195</v>
      </c>
      <c r="F352" s="41">
        <v>665</v>
      </c>
      <c r="G352" s="41">
        <v>0</v>
      </c>
      <c r="H352" s="41">
        <v>665</v>
      </c>
    </row>
    <row r="354" spans="2:8" ht="15">
      <c r="B354" s="126" t="s">
        <v>324</v>
      </c>
      <c r="C354" s="126"/>
      <c r="D354" s="126"/>
      <c r="E354" s="126"/>
      <c r="F354" s="126"/>
      <c r="G354" s="126"/>
      <c r="H354" s="126"/>
    </row>
    <row r="356" spans="2:10" ht="15">
      <c r="B356" s="64" t="s">
        <v>325</v>
      </c>
      <c r="C356" s="64"/>
      <c r="D356" s="64"/>
      <c r="E356" s="64"/>
      <c r="F356" s="64"/>
      <c r="G356" s="64"/>
      <c r="H356" s="64"/>
      <c r="I356" s="64"/>
      <c r="J356" s="64"/>
    </row>
    <row r="357" spans="2:10" ht="15">
      <c r="B357" s="64"/>
      <c r="C357" s="64"/>
      <c r="D357" s="64"/>
      <c r="E357" s="64"/>
      <c r="F357" s="64"/>
      <c r="G357" s="64"/>
      <c r="H357" s="64"/>
      <c r="I357" s="64"/>
      <c r="J357" s="64"/>
    </row>
    <row r="359" ht="15">
      <c r="G359" s="91" t="s">
        <v>326</v>
      </c>
    </row>
    <row r="360" ht="15">
      <c r="G360" s="91" t="s">
        <v>327</v>
      </c>
    </row>
  </sheetData>
  <sheetProtection/>
  <mergeCells count="353">
    <mergeCell ref="F6:F7"/>
    <mergeCell ref="H6:H7"/>
    <mergeCell ref="E6:E7"/>
    <mergeCell ref="B8:E8"/>
    <mergeCell ref="B9:E9"/>
    <mergeCell ref="B10:E10"/>
    <mergeCell ref="B11:E11"/>
    <mergeCell ref="B12:E12"/>
    <mergeCell ref="D6:D7"/>
    <mergeCell ref="B18:E18"/>
    <mergeCell ref="B19:C19"/>
    <mergeCell ref="B20:C20"/>
    <mergeCell ref="B13:C13"/>
    <mergeCell ref="B6:C7"/>
    <mergeCell ref="B21:E21"/>
    <mergeCell ref="B14:C14"/>
    <mergeCell ref="B15:C15"/>
    <mergeCell ref="B16:E16"/>
    <mergeCell ref="B17:E17"/>
    <mergeCell ref="B27:C27"/>
    <mergeCell ref="B28:C28"/>
    <mergeCell ref="B29:E29"/>
    <mergeCell ref="B30:E30"/>
    <mergeCell ref="B22:E22"/>
    <mergeCell ref="B23:E23"/>
    <mergeCell ref="B24:E24"/>
    <mergeCell ref="B25:E25"/>
    <mergeCell ref="B26:C26"/>
    <mergeCell ref="B38:E38"/>
    <mergeCell ref="B39:E39"/>
    <mergeCell ref="B35:C35"/>
    <mergeCell ref="B36:C36"/>
    <mergeCell ref="B37:C37"/>
    <mergeCell ref="B31:C31"/>
    <mergeCell ref="B32:C32"/>
    <mergeCell ref="B33:E33"/>
    <mergeCell ref="B34:E34"/>
    <mergeCell ref="B50:E50"/>
    <mergeCell ref="B42:E42"/>
    <mergeCell ref="B43:C43"/>
    <mergeCell ref="B44:C44"/>
    <mergeCell ref="B45:E45"/>
    <mergeCell ref="B51:C51"/>
    <mergeCell ref="B46:E46"/>
    <mergeCell ref="B47:E47"/>
    <mergeCell ref="B48:E48"/>
    <mergeCell ref="B49:E49"/>
    <mergeCell ref="B56:C56"/>
    <mergeCell ref="B57:C57"/>
    <mergeCell ref="B58:E58"/>
    <mergeCell ref="B59:C59"/>
    <mergeCell ref="B52:C52"/>
    <mergeCell ref="B53:C53"/>
    <mergeCell ref="B54:E54"/>
    <mergeCell ref="B55:C55"/>
    <mergeCell ref="B64:C64"/>
    <mergeCell ref="B65:E65"/>
    <mergeCell ref="B66:E66"/>
    <mergeCell ref="B67:C67"/>
    <mergeCell ref="B60:C60"/>
    <mergeCell ref="B61:E61"/>
    <mergeCell ref="B62:E62"/>
    <mergeCell ref="B63:C63"/>
    <mergeCell ref="B71:E71"/>
    <mergeCell ref="B72:E72"/>
    <mergeCell ref="B73:E73"/>
    <mergeCell ref="B74:E74"/>
    <mergeCell ref="B68:C68"/>
    <mergeCell ref="B69:C69"/>
    <mergeCell ref="B70:C70"/>
    <mergeCell ref="B80:E80"/>
    <mergeCell ref="B81:E81"/>
    <mergeCell ref="B76:C76"/>
    <mergeCell ref="B77:C77"/>
    <mergeCell ref="B78:E78"/>
    <mergeCell ref="B79:E79"/>
    <mergeCell ref="B88:C88"/>
    <mergeCell ref="B89:C89"/>
    <mergeCell ref="B90:E90"/>
    <mergeCell ref="B91:E91"/>
    <mergeCell ref="B84:C84"/>
    <mergeCell ref="B85:C85"/>
    <mergeCell ref="B86:E86"/>
    <mergeCell ref="B87:E87"/>
    <mergeCell ref="B98:C98"/>
    <mergeCell ref="B99:C99"/>
    <mergeCell ref="B92:C92"/>
    <mergeCell ref="B93:C93"/>
    <mergeCell ref="B94:E94"/>
    <mergeCell ref="B95:C95"/>
    <mergeCell ref="B96:C96"/>
    <mergeCell ref="B97:E97"/>
    <mergeCell ref="B108:E108"/>
    <mergeCell ref="B110:E110"/>
    <mergeCell ref="B114:C114"/>
    <mergeCell ref="B112:C112"/>
    <mergeCell ref="B101:E101"/>
    <mergeCell ref="B102:E102"/>
    <mergeCell ref="B103:E103"/>
    <mergeCell ref="B104:C104"/>
    <mergeCell ref="B118:E118"/>
    <mergeCell ref="B119:E119"/>
    <mergeCell ref="B120:E120"/>
    <mergeCell ref="B121:E121"/>
    <mergeCell ref="B122:C122"/>
    <mergeCell ref="B115:C115"/>
    <mergeCell ref="B116:C116"/>
    <mergeCell ref="B117:C117"/>
    <mergeCell ref="B126:E126"/>
    <mergeCell ref="B127:E127"/>
    <mergeCell ref="B128:E128"/>
    <mergeCell ref="B129:E129"/>
    <mergeCell ref="B130:C130"/>
    <mergeCell ref="B123:C123"/>
    <mergeCell ref="B124:C124"/>
    <mergeCell ref="B125:C125"/>
    <mergeCell ref="B145:C145"/>
    <mergeCell ref="B131:C131"/>
    <mergeCell ref="B132:E132"/>
    <mergeCell ref="B133:E133"/>
    <mergeCell ref="B134:E134"/>
    <mergeCell ref="B135:E135"/>
    <mergeCell ref="B143:E143"/>
    <mergeCell ref="B136:C136"/>
    <mergeCell ref="B137:C137"/>
    <mergeCell ref="B139:E139"/>
    <mergeCell ref="B138:E138"/>
    <mergeCell ref="B144:C144"/>
    <mergeCell ref="B163:C163"/>
    <mergeCell ref="B154:E154"/>
    <mergeCell ref="B155:E155"/>
    <mergeCell ref="B162:C162"/>
    <mergeCell ref="B161:C161"/>
    <mergeCell ref="B149:E149"/>
    <mergeCell ref="B150:C150"/>
    <mergeCell ref="B151:C151"/>
    <mergeCell ref="B168:E168"/>
    <mergeCell ref="B169:E169"/>
    <mergeCell ref="B171:C171"/>
    <mergeCell ref="B170:C170"/>
    <mergeCell ref="B164:C164"/>
    <mergeCell ref="B165:E165"/>
    <mergeCell ref="B166:C166"/>
    <mergeCell ref="B167:C167"/>
    <mergeCell ref="B176:C176"/>
    <mergeCell ref="B177:C177"/>
    <mergeCell ref="B178:E178"/>
    <mergeCell ref="B179:E179"/>
    <mergeCell ref="B172:E172"/>
    <mergeCell ref="B173:C173"/>
    <mergeCell ref="B174:C174"/>
    <mergeCell ref="B175:E175"/>
    <mergeCell ref="B184:C184"/>
    <mergeCell ref="B185:C185"/>
    <mergeCell ref="B186:C186"/>
    <mergeCell ref="B180:C180"/>
    <mergeCell ref="B181:C181"/>
    <mergeCell ref="B182:E182"/>
    <mergeCell ref="B183:E183"/>
    <mergeCell ref="B191:C191"/>
    <mergeCell ref="B192:E192"/>
    <mergeCell ref="B193:E193"/>
    <mergeCell ref="B194:C194"/>
    <mergeCell ref="B187:C187"/>
    <mergeCell ref="B188:E188"/>
    <mergeCell ref="B189:E189"/>
    <mergeCell ref="B190:C190"/>
    <mergeCell ref="B200:C200"/>
    <mergeCell ref="B201:E201"/>
    <mergeCell ref="B202:E202"/>
    <mergeCell ref="B203:E203"/>
    <mergeCell ref="B204:C204"/>
    <mergeCell ref="B195:C195"/>
    <mergeCell ref="B196:E196"/>
    <mergeCell ref="B197:E197"/>
    <mergeCell ref="B198:E198"/>
    <mergeCell ref="B199:C199"/>
    <mergeCell ref="B210:C210"/>
    <mergeCell ref="B211:C211"/>
    <mergeCell ref="B212:C212"/>
    <mergeCell ref="B205:C205"/>
    <mergeCell ref="B206:E206"/>
    <mergeCell ref="B207:E207"/>
    <mergeCell ref="B208:E208"/>
    <mergeCell ref="B209:C209"/>
    <mergeCell ref="B217:E217"/>
    <mergeCell ref="B218:C218"/>
    <mergeCell ref="B219:C219"/>
    <mergeCell ref="B220:E220"/>
    <mergeCell ref="B213:E213"/>
    <mergeCell ref="B214:C214"/>
    <mergeCell ref="B215:C215"/>
    <mergeCell ref="B216:E216"/>
    <mergeCell ref="B225:C225"/>
    <mergeCell ref="B226:C226"/>
    <mergeCell ref="B227:E227"/>
    <mergeCell ref="B228:E228"/>
    <mergeCell ref="B221:E221"/>
    <mergeCell ref="B222:C222"/>
    <mergeCell ref="B223:C223"/>
    <mergeCell ref="B224:E224"/>
    <mergeCell ref="B233:C233"/>
    <mergeCell ref="B234:C234"/>
    <mergeCell ref="B235:E235"/>
    <mergeCell ref="B236:C236"/>
    <mergeCell ref="B229:C229"/>
    <mergeCell ref="B230:C230"/>
    <mergeCell ref="B231:E231"/>
    <mergeCell ref="B232:E232"/>
    <mergeCell ref="B241:C241"/>
    <mergeCell ref="B242:E242"/>
    <mergeCell ref="B243:C243"/>
    <mergeCell ref="B244:C244"/>
    <mergeCell ref="B237:C237"/>
    <mergeCell ref="B238:E238"/>
    <mergeCell ref="B239:E239"/>
    <mergeCell ref="B240:C240"/>
    <mergeCell ref="B249:E249"/>
    <mergeCell ref="B250:C250"/>
    <mergeCell ref="B251:C251"/>
    <mergeCell ref="B252:E252"/>
    <mergeCell ref="B245:E245"/>
    <mergeCell ref="B246:C246"/>
    <mergeCell ref="B247:C247"/>
    <mergeCell ref="B248:E248"/>
    <mergeCell ref="B257:C257"/>
    <mergeCell ref="B258:C258"/>
    <mergeCell ref="B259:E259"/>
    <mergeCell ref="B260:E260"/>
    <mergeCell ref="B253:E253"/>
    <mergeCell ref="B254:C254"/>
    <mergeCell ref="B255:C255"/>
    <mergeCell ref="B256:E256"/>
    <mergeCell ref="B265:C265"/>
    <mergeCell ref="B266:C266"/>
    <mergeCell ref="B267:E267"/>
    <mergeCell ref="B268:E268"/>
    <mergeCell ref="B261:E261"/>
    <mergeCell ref="B262:C262"/>
    <mergeCell ref="B263:C263"/>
    <mergeCell ref="B264:E264"/>
    <mergeCell ref="B273:C273"/>
    <mergeCell ref="B274:E274"/>
    <mergeCell ref="B276:E276"/>
    <mergeCell ref="B277:C277"/>
    <mergeCell ref="B275:E275"/>
    <mergeCell ref="B269:C269"/>
    <mergeCell ref="B270:C270"/>
    <mergeCell ref="B271:E271"/>
    <mergeCell ref="B272:C272"/>
    <mergeCell ref="B281:E281"/>
    <mergeCell ref="B282:C282"/>
    <mergeCell ref="B283:C283"/>
    <mergeCell ref="B284:E284"/>
    <mergeCell ref="B278:C278"/>
    <mergeCell ref="B279:C279"/>
    <mergeCell ref="B280:C280"/>
    <mergeCell ref="B291:E291"/>
    <mergeCell ref="B292:C292"/>
    <mergeCell ref="B296:E296"/>
    <mergeCell ref="B285:E285"/>
    <mergeCell ref="B286:C286"/>
    <mergeCell ref="B287:C287"/>
    <mergeCell ref="B288:E288"/>
    <mergeCell ref="B307:C307"/>
    <mergeCell ref="B308:C308"/>
    <mergeCell ref="B309:E309"/>
    <mergeCell ref="B314:C314"/>
    <mergeCell ref="B313:C313"/>
    <mergeCell ref="B310:E310"/>
    <mergeCell ref="B311:E311"/>
    <mergeCell ref="B322:E322"/>
    <mergeCell ref="B323:E323"/>
    <mergeCell ref="B315:E315"/>
    <mergeCell ref="B316:E316"/>
    <mergeCell ref="B319:E319"/>
    <mergeCell ref="B312:E312"/>
    <mergeCell ref="B342:E342"/>
    <mergeCell ref="B338:C338"/>
    <mergeCell ref="B339:C339"/>
    <mergeCell ref="B340:E340"/>
    <mergeCell ref="B341:E341"/>
    <mergeCell ref="B332:E332"/>
    <mergeCell ref="B326:C326"/>
    <mergeCell ref="B327:C327"/>
    <mergeCell ref="B335:E335"/>
    <mergeCell ref="B336:E336"/>
    <mergeCell ref="B1:H1"/>
    <mergeCell ref="B2:H2"/>
    <mergeCell ref="B328:E328"/>
    <mergeCell ref="B329:E329"/>
    <mergeCell ref="B320:E320"/>
    <mergeCell ref="B321:E321"/>
    <mergeCell ref="B352:C352"/>
    <mergeCell ref="B351:C351"/>
    <mergeCell ref="B345:C345"/>
    <mergeCell ref="B344:C344"/>
    <mergeCell ref="B343:C343"/>
    <mergeCell ref="B350:E350"/>
    <mergeCell ref="B346:E346"/>
    <mergeCell ref="B347:E347"/>
    <mergeCell ref="B348:E348"/>
    <mergeCell ref="B349:E349"/>
    <mergeCell ref="B304:E304"/>
    <mergeCell ref="B337:C337"/>
    <mergeCell ref="B331:C331"/>
    <mergeCell ref="B330:C330"/>
    <mergeCell ref="B324:C324"/>
    <mergeCell ref="B318:C318"/>
    <mergeCell ref="B317:C317"/>
    <mergeCell ref="B333:E333"/>
    <mergeCell ref="B334:E334"/>
    <mergeCell ref="B325:C325"/>
    <mergeCell ref="B113:C113"/>
    <mergeCell ref="B156:E156"/>
    <mergeCell ref="B157:C157"/>
    <mergeCell ref="B158:C158"/>
    <mergeCell ref="B159:E159"/>
    <mergeCell ref="B303:E303"/>
    <mergeCell ref="B293:C293"/>
    <mergeCell ref="B294:E294"/>
    <mergeCell ref="B295:E295"/>
    <mergeCell ref="B297:E297"/>
    <mergeCell ref="B140:C140"/>
    <mergeCell ref="B141:C141"/>
    <mergeCell ref="B142:E142"/>
    <mergeCell ref="B302:E302"/>
    <mergeCell ref="B298:E298"/>
    <mergeCell ref="B299:C299"/>
    <mergeCell ref="B300:C300"/>
    <mergeCell ref="B301:E301"/>
    <mergeCell ref="B289:C289"/>
    <mergeCell ref="B290:C290"/>
    <mergeCell ref="B354:H354"/>
    <mergeCell ref="B153:E153"/>
    <mergeCell ref="B160:E160"/>
    <mergeCell ref="B306:C306"/>
    <mergeCell ref="B305:C305"/>
    <mergeCell ref="B41:C41"/>
    <mergeCell ref="B147:C147"/>
    <mergeCell ref="B148:E148"/>
    <mergeCell ref="B152:E152"/>
    <mergeCell ref="B146:C146"/>
    <mergeCell ref="B40:C40"/>
    <mergeCell ref="B109:E109"/>
    <mergeCell ref="B111:E111"/>
    <mergeCell ref="B105:C105"/>
    <mergeCell ref="B106:E106"/>
    <mergeCell ref="B83:C83"/>
    <mergeCell ref="B82:C82"/>
    <mergeCell ref="B75:C75"/>
    <mergeCell ref="B100:E100"/>
    <mergeCell ref="B107:E107"/>
  </mergeCells>
  <printOptions/>
  <pageMargins left="0.2362204724409449" right="0.2362204724409449" top="0.5511811023622047" bottom="0.5511811023622047" header="0.31496062992125984" footer="0.31496062992125984"/>
  <pageSetup fitToHeight="8" fitToWidth="0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Server</cp:lastModifiedBy>
  <cp:lastPrinted>2023-12-01T14:36:24Z</cp:lastPrinted>
  <dcterms:created xsi:type="dcterms:W3CDTF">2023-11-13T10:54:54Z</dcterms:created>
  <dcterms:modified xsi:type="dcterms:W3CDTF">2023-12-01T16:49:05Z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01734361CD07C3C85B968AA4B2781C480C131A4BF1DCCE0484255B1E26629C81B53C566C941C6067B501E9553D19F913ECC9ADE557BC735ADAB2F32867AC61ACC0B3307A52B3BA5BEF8FBAA3848EB7E49CF25B65FBDA7883122BF2BC6749C809B8F8D6F305F86368DB89099CEFCD823B4D8EF849B21C069DB34E035F72F75E5</vt:lpwstr>
  </property>
  <property fmtid="{D5CDD505-2E9C-101B-9397-08002B2CF9AE}" pid="3" name="Business Objects Context Information1">
    <vt:lpwstr>096184C22C852B30DE38419314E29EB1085610A6FFAAC7A51AB4E840A03300994451D0B0E22FD02CAF70BD59C16F64E1C97DDFD328557BA9323C9696386CAB57337689931F54965BAF5E540207D74240D96C2D35AF44DC8546069FCCFAB82437E8AE85364339A3FD7B8457322ABA5F93C19AE1510F54DDC058B541E4AA986E1</vt:lpwstr>
  </property>
  <property fmtid="{D5CDD505-2E9C-101B-9397-08002B2CF9AE}" pid="4" name="Business Objects Context Information2">
    <vt:lpwstr>9A4E0E3C085511CF837F59F5C22A1C081DEADD6FFA8A5A5D4BB6495E846168AEF0F441A3A1A5FC0E32548D4AADCF4BBF072EACF58CEDBA310C70132E4FD3E2FDE4E54292429BFD893644DC46909888F44C4949974772710816B3135DB34264D5D4F50D9C998EE00C07327A28898C1F9CA5530FBF4324D1AD94042F434463F2C</vt:lpwstr>
  </property>
  <property fmtid="{D5CDD505-2E9C-101B-9397-08002B2CF9AE}" pid="5" name="Business Objects Context Information3">
    <vt:lpwstr>71BBAB109613B4AAD2F27E47C8C2215A9EABD43EEA99EF3C1375B1116D9654D0A761248CA98224AE41B700151411CB75F9F47BA9B5CB7E252B08D16DC25F304D6A5644A8BFD64ABB1EF5BD10646EC97C77446E8A7CFF9E74CAD06760F5A1BD132C949C723C294B0F484A5551EB934679CF6125EB41AB205A3D6EEE6EBBDED79</vt:lpwstr>
  </property>
  <property fmtid="{D5CDD505-2E9C-101B-9397-08002B2CF9AE}" pid="6" name="Business Objects Context Information4">
    <vt:lpwstr>13F90BCB195A6EE58C8F40376DD0DF1C7A1E32400165F976EF2FEB80A1F34BFAC1850DBC76B354AA6FEFDBBC0EBCACE6994732608B582A1BADB9006D652E9FA6EAFD0226B466F37C519FA1716C39F13FE55B19EB2D187BAC29863A67CEFAD8FCB13BC8109A211A9C6F03A8505CC11F1B3DBC0C09F1965F8EF08E4E66530C1E2</vt:lpwstr>
  </property>
  <property fmtid="{D5CDD505-2E9C-101B-9397-08002B2CF9AE}" pid="7" name="Business Objects Context Information5">
    <vt:lpwstr>E42E78C1F661E055D1659413B0418A06B6B8373C50161C64B5A0FC654AE8829962C01632456E2C4FAEBC891252B2DE2AABACFD9E53F088CF896D37EB135215D11E780BBF1E7664F4103F65AC035F831991B2A9A8C0383C448A78D4B7350F2ACA2D02801720F0465E4001C031724EAD8E8452CDC98DD224118B78A226F7983E7</vt:lpwstr>
  </property>
  <property fmtid="{D5CDD505-2E9C-101B-9397-08002B2CF9AE}" pid="8" name="Business Objects Context Information6">
    <vt:lpwstr>7396D2F68CA29A2C0F9BAE29DE0D6BB274CE99769621460894D44432D17E080EF57DD41DB032E8DF9DA02794A7E99660FEC49F6C86CB659FD67DABF13EA830320A3DD529EC326FEF28F88C74E0DD1A3ABCA962F6287718F66802DC119B647088E4A36DCC</vt:lpwstr>
  </property>
</Properties>
</file>