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rtic\Desktop\Financijski plan 2024-2026\"/>
    </mc:Choice>
  </mc:AlternateContent>
  <xr:revisionPtr revIDLastSave="0" documentId="13_ncr:1_{458B0740-61BF-44C3-A59D-0F7A142681B0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7" l="1"/>
  <c r="G85" i="7"/>
  <c r="G13" i="7"/>
  <c r="F15" i="10"/>
  <c r="G15" i="10"/>
  <c r="H15" i="10"/>
  <c r="F18" i="10"/>
  <c r="G18" i="10"/>
  <c r="H18" i="10"/>
  <c r="E13" i="7"/>
  <c r="F13" i="7"/>
  <c r="E85" i="7"/>
  <c r="E63" i="7"/>
  <c r="F63" i="7"/>
  <c r="G63" i="7"/>
  <c r="G69" i="7"/>
  <c r="G81" i="7"/>
  <c r="G101" i="7"/>
  <c r="G100" i="7" s="1"/>
  <c r="G105" i="7"/>
  <c r="G104" i="7" s="1"/>
  <c r="G115" i="7"/>
  <c r="F101" i="7"/>
  <c r="F100" i="7" s="1"/>
  <c r="E101" i="7"/>
  <c r="E100" i="7" s="1"/>
  <c r="F105" i="7"/>
  <c r="F104" i="7" s="1"/>
  <c r="F115" i="7"/>
  <c r="F114" i="7" s="1"/>
  <c r="F69" i="7"/>
  <c r="F81" i="7"/>
  <c r="G79" i="7" l="1"/>
  <c r="G80" i="7"/>
  <c r="F80" i="7"/>
  <c r="F79" i="7" s="1"/>
  <c r="E115" i="7"/>
  <c r="E114" i="7" s="1"/>
  <c r="E105" i="7"/>
  <c r="E104" i="7" s="1"/>
  <c r="E81" i="7"/>
  <c r="E69" i="7"/>
  <c r="E61" i="7"/>
  <c r="E60" i="7" s="1"/>
  <c r="E10" i="7" s="1"/>
  <c r="D25" i="3"/>
  <c r="D30" i="3"/>
  <c r="F10" i="3"/>
  <c r="D11" i="3"/>
  <c r="D10" i="3" s="1"/>
  <c r="C38" i="8"/>
  <c r="B38" i="8"/>
  <c r="C34" i="8"/>
  <c r="B34" i="8"/>
  <c r="D41" i="8"/>
  <c r="C41" i="8"/>
  <c r="B41" i="8"/>
  <c r="D44" i="8"/>
  <c r="C44" i="8"/>
  <c r="B44" i="8"/>
  <c r="D47" i="8"/>
  <c r="C47" i="8"/>
  <c r="B47" i="8"/>
  <c r="D11" i="8"/>
  <c r="C11" i="8"/>
  <c r="B11" i="8"/>
  <c r="D15" i="8"/>
  <c r="C15" i="8"/>
  <c r="B15" i="8"/>
  <c r="D18" i="8"/>
  <c r="C18" i="8"/>
  <c r="B18" i="8"/>
  <c r="D21" i="8"/>
  <c r="C21" i="8"/>
  <c r="B21" i="8"/>
  <c r="D24" i="8"/>
  <c r="C24" i="8"/>
  <c r="B24" i="8"/>
  <c r="G93" i="7"/>
  <c r="G92" i="7" s="1"/>
  <c r="F94" i="7"/>
  <c r="F93" i="7" s="1"/>
  <c r="F92" i="7" s="1"/>
  <c r="F91" i="7" s="1"/>
  <c r="G61" i="7"/>
  <c r="G60" i="7" s="1"/>
  <c r="G10" i="7" s="1"/>
  <c r="F61" i="7"/>
  <c r="F60" i="7" s="1"/>
  <c r="F10" i="7" s="1"/>
  <c r="E94" i="7"/>
  <c r="E93" i="7" s="1"/>
  <c r="E92" i="7" s="1"/>
  <c r="E91" i="7" s="1"/>
  <c r="F78" i="7" l="1"/>
  <c r="E80" i="7"/>
  <c r="E79" i="7" s="1"/>
  <c r="E78" i="7" s="1"/>
  <c r="E99" i="7"/>
  <c r="E98" i="7"/>
  <c r="F68" i="7"/>
  <c r="F67" i="7" s="1"/>
  <c r="E68" i="7"/>
  <c r="E67" i="7" s="1"/>
  <c r="E9" i="7" s="1"/>
  <c r="G68" i="7"/>
  <c r="G67" i="7" s="1"/>
  <c r="G9" i="7" s="1"/>
  <c r="D10" i="8"/>
  <c r="C10" i="8"/>
  <c r="B10" i="8"/>
  <c r="D24" i="3"/>
  <c r="B33" i="8"/>
  <c r="C33" i="8"/>
  <c r="G78" i="7" l="1"/>
  <c r="F9" i="7"/>
  <c r="F7" i="7" s="1"/>
  <c r="G7" i="7"/>
  <c r="E7" i="7"/>
  <c r="G8" i="7"/>
  <c r="E8" i="7"/>
  <c r="F8" i="7"/>
  <c r="G41" i="10" l="1"/>
  <c r="G44" i="10" s="1"/>
  <c r="H41" i="10" s="1"/>
  <c r="H44" i="10" s="1"/>
  <c r="H28" i="10"/>
  <c r="G28" i="10"/>
  <c r="F28" i="10"/>
  <c r="H21" i="10" l="1"/>
  <c r="H29" i="10" s="1"/>
  <c r="H35" i="10" s="1"/>
  <c r="H36" i="10" s="1"/>
  <c r="G21" i="10"/>
  <c r="G29" i="10" s="1"/>
  <c r="G35" i="10" s="1"/>
  <c r="G36" i="10" s="1"/>
  <c r="F21" i="10"/>
  <c r="F29" i="10" s="1"/>
  <c r="F35" i="10" s="1"/>
  <c r="F36" i="10" s="1"/>
</calcChain>
</file>

<file path=xl/sharedStrings.xml><?xml version="1.0" encoding="utf-8"?>
<sst xmlns="http://schemas.openxmlformats.org/spreadsheetml/2006/main" count="301" uniqueCount="185">
  <si>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</si>
  <si>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</si>
  <si>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</si>
  <si>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</si>
  <si>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</si>
  <si>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</si>
  <si>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</si>
  <si>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</si>
  <si>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</si>
  <si>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</si>
  <si>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</si>
  <si>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</si>
  <si>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</si>
  <si>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</si>
  <si>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</si>
  <si>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</si>
  <si>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</si>
  <si>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</si>
  <si>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</si>
  <si>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</si>
  <si>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</si>
  <si>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</si>
  <si>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</si>
  <si>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</si>
  <si>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</si>
  <si>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</si>
  <si>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</si>
  <si>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</si>
  <si>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</si>
  <si>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</si>
  <si>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</si>
  <si>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</si>
  <si>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</si>
  <si>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</si>
  <si>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</si>
  <si>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</si>
  <si>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</si>
  <si>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</si>
  <si>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</si>
  <si>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</si>
  <si>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</si>
  <si>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</si>
  <si>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</si>
  <si>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</si>
  <si>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</si>
  <si>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</si>
  <si>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</si>
  <si>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</si>
  <si>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</si>
  <si>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</si>
  <si>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</si>
  <si>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</si>
  <si>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</si>
  <si>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</si>
  <si>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</si>
  <si>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</si>
  <si>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</si>
  <si>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</si>
  <si>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</si>
  <si>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</si>
  <si>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</si>
  <si>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</si>
  <si>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</si>
  <si>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</si>
  <si>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</si>
  <si>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</si>
  <si>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</si>
  <si>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</si>
  <si>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</si>
  <si>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</si>
  <si>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</si>
  <si>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</si>
  <si>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</si>
  <si>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</si>
  <si>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</si>
  <si>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</si>
  <si>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</si>
  <si>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</si>
  <si>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roba te pruženih usluga, prihodi od donacija te povrati po protestnim jamstvima</t>
  </si>
  <si>
    <t>Financijski rashodi</t>
  </si>
  <si>
    <t>2 Donacije</t>
  </si>
  <si>
    <t>2.1 Donacije</t>
  </si>
  <si>
    <t>3.1. Vlastiti prihodi</t>
  </si>
  <si>
    <t xml:space="preserve"> 4.3 Ostali prihodi za posebne namjene</t>
  </si>
  <si>
    <t>5.3 Projekti EU</t>
  </si>
  <si>
    <t>PROGRAM J01</t>
  </si>
  <si>
    <t>OBRAZOVANJE</t>
  </si>
  <si>
    <t>Seminari,tečajevi,str.ispiti</t>
  </si>
  <si>
    <t>Uredski materijal</t>
  </si>
  <si>
    <t>Električna energija</t>
  </si>
  <si>
    <t>Plin</t>
  </si>
  <si>
    <t>Benzin</t>
  </si>
  <si>
    <t>Služ.,radna i zaštit.odj.i obu</t>
  </si>
  <si>
    <t>Poštarina</t>
  </si>
  <si>
    <t>Komunalne usluge</t>
  </si>
  <si>
    <t>Zakupnine i najamnine</t>
  </si>
  <si>
    <t xml:space="preserve">Zdravstveni pregledi </t>
  </si>
  <si>
    <t>Premije osiguranja imovine</t>
  </si>
  <si>
    <t>Rashodi za službena putovanja</t>
  </si>
  <si>
    <t>Naknada za prijevoz na posaoi s posla</t>
  </si>
  <si>
    <t>Ost.materijal za potr.red.poslovanja</t>
  </si>
  <si>
    <t>Sitni inventar</t>
  </si>
  <si>
    <t>Ostale usluge promidžbe i informir.</t>
  </si>
  <si>
    <t>Grafičke i tiskarske usluge, kopiranja</t>
  </si>
  <si>
    <t>Ostale nespomenute usluge</t>
  </si>
  <si>
    <t>Članarine</t>
  </si>
  <si>
    <t>Sudske,javnobilježničke i dr.pristojbe</t>
  </si>
  <si>
    <t>Ostali nespomenuti rashodi poslovanja</t>
  </si>
  <si>
    <t>Usluge banaka</t>
  </si>
  <si>
    <t>Ostale intelektualne usluge</t>
  </si>
  <si>
    <t>PROGRAM 1003</t>
  </si>
  <si>
    <t>Izvor financiranja 1.1</t>
  </si>
  <si>
    <t>Plaće za zaposlene</t>
  </si>
  <si>
    <t>DONACIJE</t>
  </si>
  <si>
    <t>Izvor financiranja 2.1</t>
  </si>
  <si>
    <t>VLASTITI PRIHODI</t>
  </si>
  <si>
    <t>Usluge telefona, telefaksa</t>
  </si>
  <si>
    <t>Ostale računalne usluge</t>
  </si>
  <si>
    <t xml:space="preserve">Financijski rashodi </t>
  </si>
  <si>
    <t>Izvor financiranja 5.2</t>
  </si>
  <si>
    <t>Reprezentacija</t>
  </si>
  <si>
    <t>Kazne, penali</t>
  </si>
  <si>
    <t>1.1 Prihodi iz nadležnog proračuna - izvorni prihodi Općine Sveti Križ Začretje</t>
  </si>
  <si>
    <t>Program 1003</t>
  </si>
  <si>
    <t>PREDŠKOLSKI ODGOJ I OBRAZOVANJE</t>
  </si>
  <si>
    <t>Aktivnost A100002</t>
  </si>
  <si>
    <t>Redoviti program odgoja i obrazovanja djece rane i predškolske djece</t>
  </si>
  <si>
    <t>Nakn. za korišt. Os. aut.u sl.svrhe</t>
  </si>
  <si>
    <t>Pedagoška dokumentacija</t>
  </si>
  <si>
    <t>Didaktički materijal</t>
  </si>
  <si>
    <t>Stručna literatura</t>
  </si>
  <si>
    <t>Materijal i sredstva za čišćenje</t>
  </si>
  <si>
    <t>Materijal za higijenske potrebe</t>
  </si>
  <si>
    <t>Osnovni materijal i sirovine</t>
  </si>
  <si>
    <t>Ostali mat. za proizvodnju en.-peleti</t>
  </si>
  <si>
    <t>Mater.i dije.za tek.i inv.odža.zgrade</t>
  </si>
  <si>
    <t>Mater.i dije.za tek.i inv.odža.opreme</t>
  </si>
  <si>
    <t>Usl.tek.i inves.održavanja zgrade</t>
  </si>
  <si>
    <t>Usluge interneta</t>
  </si>
  <si>
    <t>Usl.tek.i inves.održavanja opreme</t>
  </si>
  <si>
    <t>Elektronski mediji</t>
  </si>
  <si>
    <t>Opskrba vodom</t>
  </si>
  <si>
    <t>Iznošenje i odvoz smeća</t>
  </si>
  <si>
    <t>Održavanje računalnih programa</t>
  </si>
  <si>
    <t>Uređenje prostora</t>
  </si>
  <si>
    <t>Ostali rashodi</t>
  </si>
  <si>
    <t>Ostale kazne</t>
  </si>
  <si>
    <t>Aktivnost 100003</t>
  </si>
  <si>
    <t>Aktivnost A100004</t>
  </si>
  <si>
    <t>Računalna oprema</t>
  </si>
  <si>
    <t>Uredska oprema i namještaj</t>
  </si>
  <si>
    <t>Uređaji, strojevi i oprema za ost.namj.</t>
  </si>
  <si>
    <t>Višegodišnji nasadi</t>
  </si>
  <si>
    <t>Ulaganje u računalne programe</t>
  </si>
  <si>
    <t>Aktivnost 100001</t>
  </si>
  <si>
    <t>OPĆI PRIHODI I PRIMICI-OPĆINA SVETI KRIŽ ZAČRETJE-IZVORNI PRIHODI</t>
  </si>
  <si>
    <t>Ostali rashodi za zaposlene</t>
  </si>
  <si>
    <t>Doprinos za zdravstveno osiguranje</t>
  </si>
  <si>
    <t>Seminari, tečajevi, str.ispiti</t>
  </si>
  <si>
    <t>didaktički materijal</t>
  </si>
  <si>
    <t>Knjige, slikovnice</t>
  </si>
  <si>
    <t>Komunikacijska oprema</t>
  </si>
  <si>
    <t>5.2 Državni proračun</t>
  </si>
  <si>
    <t>DRŽAVNI PRORAČUN (Ministarstvo znanosti i obrazovanja i Središnji drž.ured za demografiju i mlade)</t>
  </si>
  <si>
    <t>Ostali mat. za pot.red. Poslovanja</t>
  </si>
  <si>
    <t>Rashodi za nab.nef.imovine</t>
  </si>
  <si>
    <t>Osnovni mat., sirovine i namirnice</t>
  </si>
  <si>
    <t>Lijekovi</t>
  </si>
  <si>
    <t>1.1 Prihodi iz nadležnog proračuna - izvorni prihodi Općina Sveti Križ Začretje</t>
  </si>
  <si>
    <t xml:space="preserve">Plin </t>
  </si>
  <si>
    <t>Izvor financiranja 3.1</t>
  </si>
  <si>
    <t>Trg Julija Lembergera 7</t>
  </si>
  <si>
    <t>Dječji vrtić Sveti Križ Začretje</t>
  </si>
  <si>
    <t>49223 Sveti Križ Začretje</t>
  </si>
  <si>
    <t>FINANCIJSKI PLAN DJEČJEG VRTIĆA SVETI KRIŽ ZAČRETJE
ZA 2024. I PROJEKCIJA ZA 2025. I 2026. GODINU</t>
  </si>
  <si>
    <t>I.IZMJENA I DOPUNA PRORAČUNA ZA 2024.</t>
  </si>
  <si>
    <t>POVEĆANJE/SMANJENJE</t>
  </si>
  <si>
    <t>PRORAČUN ZA 2024.</t>
  </si>
  <si>
    <t>I.IZMJENA I DOPUNA PRPRAČUNA ZA 2024.</t>
  </si>
  <si>
    <t>naknada zbog nezapošlj. OSI</t>
  </si>
  <si>
    <t>KLASA:400-01/24-01/007</t>
  </si>
  <si>
    <t>URBROJ: 2197-53-03-24-3</t>
  </si>
  <si>
    <t>PRIJEDLOG I. IZMJENE FINANCIJSKOG PLANA DJEČJEG VRTIĆA SVETI KRIŽ ZAČRETJE
ZA 2024. GODINU</t>
  </si>
  <si>
    <t>I. IZMJENA FINANCIJSKOG PLANA DJEČJEG VRTIĆA SVETI KRIŽ ZAČRETJE
ZA 2024. GODINU</t>
  </si>
  <si>
    <t>Sveti Križ Začretje, 07.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</si>
</sst>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16" fontId="8" fillId="2" borderId="3" xfId="0" quotePrefix="1" applyNumberFormat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3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2" xfId="0" applyFont="1" applyBorder="1"/>
    <xf numFmtId="0" fontId="3" fillId="2" borderId="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/>
    </xf>
    <xf numFmtId="0" fontId="25" fillId="0" borderId="2" xfId="0" applyFont="1" applyBorder="1"/>
    <xf numFmtId="0" fontId="6" fillId="2" borderId="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2" fontId="25" fillId="0" borderId="3" xfId="0" applyNumberFormat="1" applyFont="1" applyBorder="1"/>
    <xf numFmtId="2" fontId="24" fillId="0" borderId="3" xfId="0" applyNumberFormat="1" applyFont="1" applyBorder="1"/>
    <xf numFmtId="4" fontId="6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6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opLeftCell="A25" workbookViewId="0">
      <selection activeCell="A7" sqref="A7:D7"/>
    </sheetView>
  </sheetViews>
  <sheetFormatPr defaultRowHeight="15" x14ac:dyDescent="0.25"/>
  <cols>
    <col min="5" max="8" width="25.28515625" customWidth="1"/>
  </cols>
  <sheetData>
    <row r="1" spans="1:8" ht="14.25" customHeight="1" x14ac:dyDescent="0.25">
      <c r="A1" t="s">
        <v>172</v>
      </c>
    </row>
    <row r="2" spans="1:8" ht="14.25" customHeight="1" x14ac:dyDescent="0.25">
      <c r="A2" t="s">
        <v>171</v>
      </c>
    </row>
    <row r="3" spans="1:8" ht="14.25" customHeight="1" x14ac:dyDescent="0.25">
      <c r="A3" t="s">
        <v>173</v>
      </c>
    </row>
    <row r="4" spans="1:8" ht="14.25" customHeight="1" x14ac:dyDescent="0.25"/>
    <row r="5" spans="1:8" ht="14.25" customHeight="1" x14ac:dyDescent="0.25">
      <c r="A5" t="s">
        <v>180</v>
      </c>
    </row>
    <row r="6" spans="1:8" ht="14.25" customHeight="1" x14ac:dyDescent="0.25">
      <c r="A6" t="s">
        <v>181</v>
      </c>
    </row>
    <row r="7" spans="1:8" ht="14.25" customHeight="1" x14ac:dyDescent="0.25">
      <c r="A7" s="116" t="s">
        <v>184</v>
      </c>
      <c r="B7" s="116"/>
      <c r="C7" s="116"/>
      <c r="D7" s="116"/>
    </row>
    <row r="8" spans="1:8" ht="42" customHeight="1" x14ac:dyDescent="0.25">
      <c r="A8" s="121" t="s">
        <v>182</v>
      </c>
      <c r="B8" s="121"/>
      <c r="C8" s="121"/>
      <c r="D8" s="121"/>
      <c r="E8" s="121"/>
      <c r="F8" s="121"/>
      <c r="G8" s="121"/>
      <c r="H8" s="121"/>
    </row>
    <row r="9" spans="1:8" ht="18" x14ac:dyDescent="0.25">
      <c r="A9" s="4"/>
      <c r="B9" s="4"/>
      <c r="C9" s="4"/>
      <c r="D9" s="4"/>
      <c r="E9" s="4"/>
      <c r="F9" s="4"/>
      <c r="G9" s="4"/>
      <c r="H9" s="4"/>
    </row>
    <row r="10" spans="1:8" ht="15.75" customHeight="1" x14ac:dyDescent="0.25">
      <c r="A10" s="121" t="s">
        <v>24</v>
      </c>
      <c r="B10" s="121"/>
      <c r="C10" s="121"/>
      <c r="D10" s="121"/>
      <c r="E10" s="121"/>
      <c r="F10" s="121"/>
      <c r="G10" s="121"/>
      <c r="H10" s="121"/>
    </row>
    <row r="11" spans="1:8" ht="18" x14ac:dyDescent="0.25">
      <c r="A11" s="4"/>
      <c r="B11" s="4"/>
      <c r="C11" s="4"/>
      <c r="D11" s="4"/>
      <c r="E11" s="4"/>
      <c r="F11" s="4"/>
      <c r="G11" s="5"/>
      <c r="H11" s="5"/>
    </row>
    <row r="12" spans="1:8" ht="15.75" customHeight="1" x14ac:dyDescent="0.25">
      <c r="A12" s="121" t="s">
        <v>30</v>
      </c>
      <c r="B12" s="121"/>
      <c r="C12" s="121"/>
      <c r="D12" s="121"/>
      <c r="E12" s="121"/>
      <c r="F12" s="121"/>
      <c r="G12" s="121"/>
      <c r="H12" s="121"/>
    </row>
    <row r="13" spans="1:8" ht="18" x14ac:dyDescent="0.25">
      <c r="A13" s="1"/>
      <c r="B13" s="2"/>
      <c r="C13" s="2"/>
      <c r="D13" s="2"/>
      <c r="E13" s="6"/>
      <c r="F13" s="7"/>
      <c r="G13" s="7"/>
      <c r="H13" s="31" t="s">
        <v>42</v>
      </c>
    </row>
    <row r="14" spans="1:8" ht="25.5" x14ac:dyDescent="0.25">
      <c r="A14" s="27"/>
      <c r="B14" s="28"/>
      <c r="C14" s="28"/>
      <c r="D14" s="29"/>
      <c r="E14" s="30"/>
      <c r="F14" s="3" t="s">
        <v>49</v>
      </c>
      <c r="G14" s="3" t="s">
        <v>176</v>
      </c>
      <c r="H14" s="3" t="s">
        <v>175</v>
      </c>
    </row>
    <row r="15" spans="1:8" ht="15" customHeight="1" x14ac:dyDescent="0.25">
      <c r="A15" s="126" t="s">
        <v>0</v>
      </c>
      <c r="B15" s="127"/>
      <c r="C15" s="127"/>
      <c r="D15" s="127"/>
      <c r="E15" s="128"/>
      <c r="F15" s="104">
        <f t="shared" ref="F15:H15" si="0">F16+F17</f>
        <v>644615</v>
      </c>
      <c r="G15" s="104">
        <f t="shared" si="0"/>
        <v>77635</v>
      </c>
      <c r="H15" s="104">
        <f t="shared" si="0"/>
        <v>722250</v>
      </c>
    </row>
    <row r="16" spans="1:8" ht="15" customHeight="1" x14ac:dyDescent="0.25">
      <c r="A16" s="134" t="s">
        <v>43</v>
      </c>
      <c r="B16" s="135"/>
      <c r="C16" s="135"/>
      <c r="D16" s="135"/>
      <c r="E16" s="136"/>
      <c r="F16" s="103">
        <v>644615</v>
      </c>
      <c r="G16" s="103">
        <v>77635</v>
      </c>
      <c r="H16" s="103">
        <v>722250</v>
      </c>
    </row>
    <row r="17" spans="1:8" x14ac:dyDescent="0.25">
      <c r="A17" s="132" t="s">
        <v>44</v>
      </c>
      <c r="B17" s="137"/>
      <c r="C17" s="137"/>
      <c r="D17" s="137"/>
      <c r="E17" s="138"/>
      <c r="F17" s="103">
        <v>0</v>
      </c>
      <c r="G17" s="103">
        <v>0</v>
      </c>
      <c r="H17" s="103">
        <v>0</v>
      </c>
    </row>
    <row r="18" spans="1:8" x14ac:dyDescent="0.25">
      <c r="A18" s="32" t="s">
        <v>1</v>
      </c>
      <c r="B18" s="41"/>
      <c r="C18" s="41"/>
      <c r="D18" s="41"/>
      <c r="E18" s="41"/>
      <c r="F18" s="104">
        <f t="shared" ref="F18:H18" si="1">F19+F20</f>
        <v>644615</v>
      </c>
      <c r="G18" s="104">
        <f t="shared" si="1"/>
        <v>77635</v>
      </c>
      <c r="H18" s="104">
        <f t="shared" si="1"/>
        <v>722250</v>
      </c>
    </row>
    <row r="19" spans="1:8" x14ac:dyDescent="0.25">
      <c r="A19" s="139" t="s">
        <v>45</v>
      </c>
      <c r="B19" s="140"/>
      <c r="C19" s="140"/>
      <c r="D19" s="140"/>
      <c r="E19" s="140"/>
      <c r="F19" s="103">
        <v>633415</v>
      </c>
      <c r="G19" s="103">
        <v>78035</v>
      </c>
      <c r="H19" s="105">
        <v>711450</v>
      </c>
    </row>
    <row r="20" spans="1:8" x14ac:dyDescent="0.25">
      <c r="A20" s="132" t="s">
        <v>46</v>
      </c>
      <c r="B20" s="133"/>
      <c r="C20" s="133"/>
      <c r="D20" s="133"/>
      <c r="E20" s="133"/>
      <c r="F20" s="103">
        <v>11200</v>
      </c>
      <c r="G20" s="103">
        <v>-400</v>
      </c>
      <c r="H20" s="105">
        <v>10800</v>
      </c>
    </row>
    <row r="21" spans="1:8" x14ac:dyDescent="0.25">
      <c r="A21" s="119" t="s">
        <v>68</v>
      </c>
      <c r="B21" s="120"/>
      <c r="C21" s="120"/>
      <c r="D21" s="120"/>
      <c r="E21" s="120"/>
      <c r="F21" s="104">
        <f t="shared" ref="F21:H21" si="2">F15-F18</f>
        <v>0</v>
      </c>
      <c r="G21" s="104">
        <f t="shared" si="2"/>
        <v>0</v>
      </c>
      <c r="H21" s="104">
        <f t="shared" si="2"/>
        <v>0</v>
      </c>
    </row>
    <row r="22" spans="1:8" ht="18" x14ac:dyDescent="0.25">
      <c r="A22" s="4"/>
      <c r="B22" s="22"/>
      <c r="C22" s="22"/>
      <c r="D22" s="22"/>
      <c r="E22" s="22"/>
      <c r="F22" s="23"/>
      <c r="G22" s="23"/>
      <c r="H22" s="23"/>
    </row>
    <row r="23" spans="1:8" ht="15.75" x14ac:dyDescent="0.25">
      <c r="A23" s="121" t="s">
        <v>31</v>
      </c>
      <c r="B23" s="122"/>
      <c r="C23" s="122"/>
      <c r="D23" s="122"/>
      <c r="E23" s="122"/>
      <c r="F23" s="122"/>
      <c r="G23" s="122"/>
      <c r="H23" s="122"/>
    </row>
    <row r="24" spans="1:8" ht="18" x14ac:dyDescent="0.25">
      <c r="A24" s="4"/>
      <c r="B24" s="22"/>
      <c r="C24" s="22"/>
      <c r="D24" s="22"/>
      <c r="E24" s="22"/>
      <c r="F24" s="23"/>
      <c r="G24" s="23"/>
      <c r="H24" s="23"/>
    </row>
    <row r="25" spans="1:8" ht="25.5" x14ac:dyDescent="0.25">
      <c r="A25" s="27"/>
      <c r="B25" s="28"/>
      <c r="C25" s="28"/>
      <c r="D25" s="29"/>
      <c r="E25" s="30"/>
      <c r="F25" s="3" t="s">
        <v>49</v>
      </c>
      <c r="G25" s="3" t="s">
        <v>176</v>
      </c>
      <c r="H25" s="3" t="s">
        <v>175</v>
      </c>
    </row>
    <row r="26" spans="1:8" x14ac:dyDescent="0.25">
      <c r="A26" s="132" t="s">
        <v>47</v>
      </c>
      <c r="B26" s="133"/>
      <c r="C26" s="133"/>
      <c r="D26" s="133"/>
      <c r="E26" s="133"/>
      <c r="F26" s="103"/>
      <c r="G26" s="103"/>
      <c r="H26" s="105"/>
    </row>
    <row r="27" spans="1:8" x14ac:dyDescent="0.25">
      <c r="A27" s="132" t="s">
        <v>48</v>
      </c>
      <c r="B27" s="133"/>
      <c r="C27" s="133"/>
      <c r="D27" s="133"/>
      <c r="E27" s="133"/>
      <c r="F27" s="103"/>
      <c r="G27" s="103"/>
      <c r="H27" s="105"/>
    </row>
    <row r="28" spans="1:8" x14ac:dyDescent="0.25">
      <c r="A28" s="119" t="s">
        <v>2</v>
      </c>
      <c r="B28" s="120"/>
      <c r="C28" s="120"/>
      <c r="D28" s="120"/>
      <c r="E28" s="120"/>
      <c r="F28" s="104">
        <f t="shared" ref="F28:H28" si="3">F26-F27</f>
        <v>0</v>
      </c>
      <c r="G28" s="104">
        <f t="shared" si="3"/>
        <v>0</v>
      </c>
      <c r="H28" s="104">
        <f t="shared" si="3"/>
        <v>0</v>
      </c>
    </row>
    <row r="29" spans="1:8" x14ac:dyDescent="0.25">
      <c r="A29" s="119" t="s">
        <v>69</v>
      </c>
      <c r="B29" s="120"/>
      <c r="C29" s="120"/>
      <c r="D29" s="120"/>
      <c r="E29" s="120"/>
      <c r="F29" s="104">
        <f t="shared" ref="F29:H29" si="4">F21+F28</f>
        <v>0</v>
      </c>
      <c r="G29" s="104">
        <f t="shared" si="4"/>
        <v>0</v>
      </c>
      <c r="H29" s="104">
        <f t="shared" si="4"/>
        <v>0</v>
      </c>
    </row>
    <row r="30" spans="1:8" ht="18" x14ac:dyDescent="0.25">
      <c r="A30" s="21"/>
      <c r="B30" s="22"/>
      <c r="C30" s="22"/>
      <c r="D30" s="22"/>
      <c r="E30" s="22"/>
      <c r="F30" s="23"/>
      <c r="G30" s="23"/>
      <c r="H30" s="23"/>
    </row>
    <row r="31" spans="1:8" ht="15.75" x14ac:dyDescent="0.25">
      <c r="A31" s="121" t="s">
        <v>70</v>
      </c>
      <c r="B31" s="122"/>
      <c r="C31" s="122"/>
      <c r="D31" s="122"/>
      <c r="E31" s="122"/>
      <c r="F31" s="122"/>
      <c r="G31" s="122"/>
      <c r="H31" s="122"/>
    </row>
    <row r="32" spans="1:8" ht="15.75" x14ac:dyDescent="0.25">
      <c r="A32" s="39"/>
      <c r="B32" s="40"/>
      <c r="C32" s="40"/>
      <c r="D32" s="40"/>
      <c r="E32" s="40"/>
      <c r="F32" s="40"/>
      <c r="G32" s="40"/>
      <c r="H32" s="40"/>
    </row>
    <row r="33" spans="1:8" ht="25.5" x14ac:dyDescent="0.25">
      <c r="A33" s="27"/>
      <c r="B33" s="28"/>
      <c r="C33" s="28"/>
      <c r="D33" s="29"/>
      <c r="E33" s="30"/>
      <c r="F33" s="3" t="s">
        <v>49</v>
      </c>
      <c r="G33" s="3" t="s">
        <v>176</v>
      </c>
      <c r="H33" s="3" t="s">
        <v>175</v>
      </c>
    </row>
    <row r="34" spans="1:8" ht="15" customHeight="1" x14ac:dyDescent="0.25">
      <c r="A34" s="123" t="s">
        <v>71</v>
      </c>
      <c r="B34" s="124"/>
      <c r="C34" s="124"/>
      <c r="D34" s="124"/>
      <c r="E34" s="125"/>
      <c r="F34" s="106">
        <v>0</v>
      </c>
      <c r="G34" s="106">
        <v>0</v>
      </c>
      <c r="H34" s="107">
        <v>0</v>
      </c>
    </row>
    <row r="35" spans="1:8" ht="15" customHeight="1" x14ac:dyDescent="0.25">
      <c r="A35" s="119" t="s">
        <v>72</v>
      </c>
      <c r="B35" s="120"/>
      <c r="C35" s="120"/>
      <c r="D35" s="120"/>
      <c r="E35" s="120"/>
      <c r="F35" s="108">
        <f t="shared" ref="F35:H35" si="5">F29+F34</f>
        <v>0</v>
      </c>
      <c r="G35" s="108">
        <f t="shared" si="5"/>
        <v>0</v>
      </c>
      <c r="H35" s="109">
        <f t="shared" si="5"/>
        <v>0</v>
      </c>
    </row>
    <row r="36" spans="1:8" ht="45" customHeight="1" x14ac:dyDescent="0.25">
      <c r="A36" s="126" t="s">
        <v>73</v>
      </c>
      <c r="B36" s="127"/>
      <c r="C36" s="127"/>
      <c r="D36" s="127"/>
      <c r="E36" s="128"/>
      <c r="F36" s="108">
        <f t="shared" ref="F36:H36" si="6">F21+F28+F34-F35</f>
        <v>0</v>
      </c>
      <c r="G36" s="108">
        <f t="shared" si="6"/>
        <v>0</v>
      </c>
      <c r="H36" s="109">
        <f t="shared" si="6"/>
        <v>0</v>
      </c>
    </row>
    <row r="37" spans="1:8" ht="15.75" x14ac:dyDescent="0.25">
      <c r="A37" s="42"/>
      <c r="B37" s="43"/>
      <c r="C37" s="43"/>
      <c r="D37" s="43"/>
      <c r="E37" s="43"/>
      <c r="F37" s="43"/>
      <c r="G37" s="43"/>
      <c r="H37" s="43"/>
    </row>
    <row r="38" spans="1:8" ht="15.75" x14ac:dyDescent="0.25">
      <c r="A38" s="129" t="s">
        <v>67</v>
      </c>
      <c r="B38" s="129"/>
      <c r="C38" s="129"/>
      <c r="D38" s="129"/>
      <c r="E38" s="129"/>
      <c r="F38" s="129"/>
      <c r="G38" s="129"/>
      <c r="H38" s="129"/>
    </row>
    <row r="39" spans="1:8" ht="18" x14ac:dyDescent="0.25">
      <c r="A39" s="44"/>
      <c r="B39" s="45"/>
      <c r="C39" s="45"/>
      <c r="D39" s="45"/>
      <c r="E39" s="45"/>
      <c r="F39" s="46"/>
      <c r="G39" s="46"/>
      <c r="H39" s="46"/>
    </row>
    <row r="40" spans="1:8" ht="25.5" x14ac:dyDescent="0.25">
      <c r="A40" s="47"/>
      <c r="B40" s="48"/>
      <c r="C40" s="48"/>
      <c r="D40" s="49"/>
      <c r="E40" s="50"/>
      <c r="F40" s="51" t="s">
        <v>49</v>
      </c>
      <c r="G40" s="3" t="s">
        <v>176</v>
      </c>
      <c r="H40" s="3" t="s">
        <v>175</v>
      </c>
    </row>
    <row r="41" spans="1:8" x14ac:dyDescent="0.25">
      <c r="A41" s="123" t="s">
        <v>71</v>
      </c>
      <c r="B41" s="124"/>
      <c r="C41" s="124"/>
      <c r="D41" s="124"/>
      <c r="E41" s="125"/>
      <c r="F41" s="106">
        <v>0</v>
      </c>
      <c r="G41" s="106">
        <f>F44</f>
        <v>0</v>
      </c>
      <c r="H41" s="107">
        <f>G44</f>
        <v>0</v>
      </c>
    </row>
    <row r="42" spans="1:8" ht="28.5" customHeight="1" x14ac:dyDescent="0.25">
      <c r="A42" s="123" t="s">
        <v>74</v>
      </c>
      <c r="B42" s="124"/>
      <c r="C42" s="124"/>
      <c r="D42" s="124"/>
      <c r="E42" s="125"/>
      <c r="F42" s="106">
        <v>0</v>
      </c>
      <c r="G42" s="106">
        <v>0</v>
      </c>
      <c r="H42" s="107">
        <v>0</v>
      </c>
    </row>
    <row r="43" spans="1:8" x14ac:dyDescent="0.25">
      <c r="A43" s="123" t="s">
        <v>75</v>
      </c>
      <c r="B43" s="130"/>
      <c r="C43" s="130"/>
      <c r="D43" s="130"/>
      <c r="E43" s="131"/>
      <c r="F43" s="106">
        <v>0</v>
      </c>
      <c r="G43" s="106">
        <v>0</v>
      </c>
      <c r="H43" s="107">
        <v>0</v>
      </c>
    </row>
    <row r="44" spans="1:8" ht="15" customHeight="1" x14ac:dyDescent="0.25">
      <c r="A44" s="119" t="s">
        <v>72</v>
      </c>
      <c r="B44" s="120"/>
      <c r="C44" s="120"/>
      <c r="D44" s="120"/>
      <c r="E44" s="120"/>
      <c r="F44" s="110"/>
      <c r="G44" s="110">
        <f t="shared" ref="G44:H44" si="7">G41-G42+G43</f>
        <v>0</v>
      </c>
      <c r="H44" s="111">
        <f t="shared" si="7"/>
        <v>0</v>
      </c>
    </row>
    <row r="45" spans="1:8" ht="12.75" customHeight="1" x14ac:dyDescent="0.25"/>
    <row r="46" spans="1:8" ht="37.5" customHeight="1" x14ac:dyDescent="0.25">
      <c r="A46" s="117"/>
      <c r="B46" s="118"/>
      <c r="C46" s="118"/>
      <c r="D46" s="118"/>
      <c r="E46" s="118"/>
      <c r="F46" s="118"/>
      <c r="G46" s="118"/>
      <c r="H46" s="118"/>
    </row>
    <row r="47" spans="1:8" ht="9" customHeight="1" x14ac:dyDescent="0.25"/>
  </sheetData>
  <mergeCells count="24">
    <mergeCell ref="A27:E27"/>
    <mergeCell ref="A8:H8"/>
    <mergeCell ref="A10:H10"/>
    <mergeCell ref="A12:H12"/>
    <mergeCell ref="A15:E15"/>
    <mergeCell ref="A16:E16"/>
    <mergeCell ref="A17:E17"/>
    <mergeCell ref="A19:E19"/>
    <mergeCell ref="A20:E20"/>
    <mergeCell ref="A21:E21"/>
    <mergeCell ref="A23:H23"/>
    <mergeCell ref="A26:E26"/>
    <mergeCell ref="A46:H46"/>
    <mergeCell ref="A28:E28"/>
    <mergeCell ref="A29:E29"/>
    <mergeCell ref="A31:H31"/>
    <mergeCell ref="A34:E34"/>
    <mergeCell ref="A35:E35"/>
    <mergeCell ref="A36:E36"/>
    <mergeCell ref="A38:H38"/>
    <mergeCell ref="A41:E41"/>
    <mergeCell ref="A42:E42"/>
    <mergeCell ref="A43:E43"/>
    <mergeCell ref="A44:E44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opLeftCell="A19" workbookViewId="0">
      <selection activeCell="E4" sqref="E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121" t="s">
        <v>183</v>
      </c>
      <c r="B1" s="121"/>
      <c r="C1" s="121"/>
      <c r="D1" s="121"/>
      <c r="E1" s="121"/>
      <c r="F1" s="12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21" t="s">
        <v>24</v>
      </c>
      <c r="B3" s="121"/>
      <c r="C3" s="121"/>
      <c r="D3" s="121"/>
      <c r="E3" s="121"/>
      <c r="F3" s="12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1" t="s">
        <v>4</v>
      </c>
      <c r="B5" s="121"/>
      <c r="C5" s="121"/>
      <c r="D5" s="121"/>
      <c r="E5" s="121"/>
      <c r="F5" s="121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21" t="s">
        <v>50</v>
      </c>
      <c r="B7" s="121"/>
      <c r="C7" s="121"/>
      <c r="D7" s="121"/>
      <c r="E7" s="121"/>
      <c r="F7" s="12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</v>
      </c>
      <c r="B9" s="19" t="s">
        <v>6</v>
      </c>
      <c r="C9" s="19" t="s">
        <v>3</v>
      </c>
      <c r="D9" s="20" t="s">
        <v>38</v>
      </c>
      <c r="E9" s="20" t="s">
        <v>176</v>
      </c>
      <c r="F9" s="20" t="s">
        <v>175</v>
      </c>
    </row>
    <row r="10" spans="1:6" x14ac:dyDescent="0.25">
      <c r="A10" s="35"/>
      <c r="B10" s="36"/>
      <c r="C10" s="34" t="s">
        <v>0</v>
      </c>
      <c r="D10" s="64">
        <f>D11+D17</f>
        <v>644615</v>
      </c>
      <c r="E10" s="64">
        <v>77635</v>
      </c>
      <c r="F10" s="64">
        <f>F11+F17</f>
        <v>722250</v>
      </c>
    </row>
    <row r="11" spans="1:6" ht="15.75" customHeight="1" x14ac:dyDescent="0.25">
      <c r="A11" s="11">
        <v>6</v>
      </c>
      <c r="B11" s="11"/>
      <c r="C11" s="11" t="s">
        <v>7</v>
      </c>
      <c r="D11" s="58">
        <f>D12+D13+D14+D15+D16</f>
        <v>644615</v>
      </c>
      <c r="E11" s="58">
        <v>77635</v>
      </c>
      <c r="F11" s="58">
        <v>722250</v>
      </c>
    </row>
    <row r="12" spans="1:6" ht="38.25" x14ac:dyDescent="0.25">
      <c r="A12" s="11"/>
      <c r="B12" s="15">
        <v>63</v>
      </c>
      <c r="C12" s="15" t="s">
        <v>34</v>
      </c>
      <c r="D12" s="58">
        <v>4200</v>
      </c>
      <c r="E12" s="58">
        <v>3000</v>
      </c>
      <c r="F12" s="58">
        <v>7200</v>
      </c>
    </row>
    <row r="13" spans="1:6" x14ac:dyDescent="0.25">
      <c r="A13" s="11"/>
      <c r="B13" s="15">
        <v>64</v>
      </c>
      <c r="C13" s="15" t="s">
        <v>76</v>
      </c>
      <c r="D13" s="58">
        <v>0</v>
      </c>
      <c r="E13" s="58">
        <v>0</v>
      </c>
      <c r="F13" s="58">
        <v>0</v>
      </c>
    </row>
    <row r="14" spans="1:6" ht="51" x14ac:dyDescent="0.25">
      <c r="A14" s="11"/>
      <c r="B14" s="15">
        <v>65</v>
      </c>
      <c r="C14" s="15" t="s">
        <v>77</v>
      </c>
      <c r="D14" s="58">
        <v>116000</v>
      </c>
      <c r="E14" s="58">
        <v>-300</v>
      </c>
      <c r="F14" s="58">
        <v>115700</v>
      </c>
    </row>
    <row r="15" spans="1:6" ht="51" x14ac:dyDescent="0.25">
      <c r="A15" s="11"/>
      <c r="B15" s="15">
        <v>66</v>
      </c>
      <c r="C15" s="15" t="s">
        <v>78</v>
      </c>
      <c r="D15" s="58">
        <v>800</v>
      </c>
      <c r="E15" s="58">
        <v>250</v>
      </c>
      <c r="F15" s="58">
        <v>1050</v>
      </c>
    </row>
    <row r="16" spans="1:6" ht="38.25" x14ac:dyDescent="0.25">
      <c r="A16" s="12"/>
      <c r="B16" s="12">
        <v>67</v>
      </c>
      <c r="C16" s="15" t="s">
        <v>35</v>
      </c>
      <c r="D16" s="58">
        <v>523615</v>
      </c>
      <c r="E16" s="58">
        <v>74685</v>
      </c>
      <c r="F16" s="58">
        <v>598300</v>
      </c>
    </row>
    <row r="17" spans="1:6" ht="25.5" x14ac:dyDescent="0.25">
      <c r="A17" s="14">
        <v>7</v>
      </c>
      <c r="B17" s="14"/>
      <c r="C17" s="24" t="s">
        <v>8</v>
      </c>
      <c r="D17" s="58">
        <v>0</v>
      </c>
      <c r="E17" s="58">
        <v>0</v>
      </c>
      <c r="F17" s="58">
        <v>0</v>
      </c>
    </row>
    <row r="18" spans="1:6" ht="38.25" x14ac:dyDescent="0.25">
      <c r="A18" s="15"/>
      <c r="B18" s="15">
        <v>72</v>
      </c>
      <c r="C18" s="25" t="s">
        <v>33</v>
      </c>
      <c r="D18" s="58">
        <v>0</v>
      </c>
      <c r="E18" s="58">
        <v>0</v>
      </c>
      <c r="F18" s="59">
        <v>0</v>
      </c>
    </row>
    <row r="21" spans="1:6" ht="15.75" x14ac:dyDescent="0.25">
      <c r="A21" s="121" t="s">
        <v>51</v>
      </c>
      <c r="B21" s="141"/>
      <c r="C21" s="141"/>
      <c r="D21" s="141"/>
      <c r="E21" s="141"/>
      <c r="F21" s="141"/>
    </row>
    <row r="22" spans="1:6" ht="18" x14ac:dyDescent="0.25">
      <c r="A22" s="4"/>
      <c r="B22" s="4"/>
      <c r="C22" s="4"/>
      <c r="D22" s="4"/>
      <c r="E22" s="5"/>
      <c r="F22" s="5"/>
    </row>
    <row r="23" spans="1:6" ht="25.5" x14ac:dyDescent="0.25">
      <c r="A23" s="20" t="s">
        <v>5</v>
      </c>
      <c r="B23" s="19" t="s">
        <v>6</v>
      </c>
      <c r="C23" s="19" t="s">
        <v>9</v>
      </c>
      <c r="D23" s="20" t="s">
        <v>38</v>
      </c>
      <c r="E23" s="20" t="s">
        <v>176</v>
      </c>
      <c r="F23" s="20" t="s">
        <v>175</v>
      </c>
    </row>
    <row r="24" spans="1:6" x14ac:dyDescent="0.25">
      <c r="A24" s="35"/>
      <c r="B24" s="36"/>
      <c r="C24" s="34" t="s">
        <v>1</v>
      </c>
      <c r="D24" s="64">
        <f>D25+D30</f>
        <v>644615</v>
      </c>
      <c r="E24" s="64">
        <v>77635</v>
      </c>
      <c r="F24" s="64">
        <v>722250</v>
      </c>
    </row>
    <row r="25" spans="1:6" ht="15.75" customHeight="1" x14ac:dyDescent="0.25">
      <c r="A25" s="11">
        <v>3</v>
      </c>
      <c r="B25" s="11"/>
      <c r="C25" s="11" t="s">
        <v>10</v>
      </c>
      <c r="D25" s="61">
        <f>D26+D27+D28</f>
        <v>633415</v>
      </c>
      <c r="E25" s="61">
        <v>78035</v>
      </c>
      <c r="F25" s="61">
        <v>711450</v>
      </c>
    </row>
    <row r="26" spans="1:6" ht="15.75" customHeight="1" x14ac:dyDescent="0.25">
      <c r="A26" s="11"/>
      <c r="B26" s="15">
        <v>31</v>
      </c>
      <c r="C26" s="15" t="s">
        <v>11</v>
      </c>
      <c r="D26" s="58">
        <v>488000</v>
      </c>
      <c r="E26" s="58">
        <v>82000</v>
      </c>
      <c r="F26" s="58">
        <v>570000</v>
      </c>
    </row>
    <row r="27" spans="1:6" x14ac:dyDescent="0.25">
      <c r="A27" s="12"/>
      <c r="B27" s="12">
        <v>32</v>
      </c>
      <c r="C27" s="12" t="s">
        <v>27</v>
      </c>
      <c r="D27" s="58">
        <v>144215</v>
      </c>
      <c r="E27" s="58">
        <v>-3665</v>
      </c>
      <c r="F27" s="58">
        <v>140550</v>
      </c>
    </row>
    <row r="28" spans="1:6" x14ac:dyDescent="0.25">
      <c r="A28" s="12"/>
      <c r="B28" s="12">
        <v>34</v>
      </c>
      <c r="C28" s="12" t="s">
        <v>79</v>
      </c>
      <c r="D28" s="58">
        <v>1200</v>
      </c>
      <c r="E28" s="58">
        <v>-300</v>
      </c>
      <c r="F28" s="58">
        <v>900</v>
      </c>
    </row>
    <row r="29" spans="1:6" x14ac:dyDescent="0.25">
      <c r="A29" s="12"/>
      <c r="B29" s="12">
        <v>38</v>
      </c>
      <c r="C29" s="12" t="s">
        <v>121</v>
      </c>
      <c r="D29" s="58"/>
      <c r="E29" s="58"/>
      <c r="F29" s="58"/>
    </row>
    <row r="30" spans="1:6" ht="25.5" x14ac:dyDescent="0.25">
      <c r="A30" s="14">
        <v>4</v>
      </c>
      <c r="B30" s="14"/>
      <c r="C30" s="24" t="s">
        <v>12</v>
      </c>
      <c r="D30" s="61">
        <f>D31+D32</f>
        <v>11200</v>
      </c>
      <c r="E30" s="61">
        <v>-400</v>
      </c>
      <c r="F30" s="61">
        <v>10800</v>
      </c>
    </row>
    <row r="31" spans="1:6" ht="38.25" x14ac:dyDescent="0.25">
      <c r="A31" s="14"/>
      <c r="B31" s="16">
        <v>42</v>
      </c>
      <c r="C31" s="25" t="s">
        <v>36</v>
      </c>
      <c r="D31" s="58">
        <v>11200</v>
      </c>
      <c r="E31" s="58">
        <v>-400</v>
      </c>
      <c r="F31" s="58">
        <v>10800</v>
      </c>
    </row>
    <row r="32" spans="1:6" ht="38.25" x14ac:dyDescent="0.25">
      <c r="A32" s="15"/>
      <c r="B32" s="15">
        <v>41</v>
      </c>
      <c r="C32" s="25" t="s">
        <v>13</v>
      </c>
      <c r="D32" s="58">
        <v>0</v>
      </c>
      <c r="E32" s="58">
        <v>0</v>
      </c>
      <c r="F32" s="58">
        <v>0</v>
      </c>
    </row>
  </sheetData>
  <mergeCells count="5">
    <mergeCell ref="A21:F21"/>
    <mergeCell ref="A1:F1"/>
    <mergeCell ref="A3:F3"/>
    <mergeCell ref="A5:F5"/>
    <mergeCell ref="A7:F7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0"/>
  <sheetViews>
    <sheetView topLeftCell="A25" zoomScaleNormal="100" workbookViewId="0">
      <selection activeCell="D35" sqref="D35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121" t="s">
        <v>183</v>
      </c>
      <c r="B1" s="121"/>
      <c r="C1" s="121"/>
      <c r="D1" s="121"/>
    </row>
    <row r="2" spans="1:4" ht="18" customHeight="1" x14ac:dyDescent="0.25">
      <c r="A2" s="4"/>
      <c r="B2" s="4"/>
      <c r="C2" s="4"/>
      <c r="D2" s="4"/>
    </row>
    <row r="3" spans="1:4" ht="15.75" customHeight="1" x14ac:dyDescent="0.25">
      <c r="A3" s="121" t="s">
        <v>24</v>
      </c>
      <c r="B3" s="121"/>
      <c r="C3" s="121"/>
      <c r="D3" s="121"/>
    </row>
    <row r="4" spans="1:4" ht="18" x14ac:dyDescent="0.25">
      <c r="B4" s="4"/>
      <c r="C4" s="5"/>
      <c r="D4" s="5"/>
    </row>
    <row r="5" spans="1:4" ht="18" customHeight="1" x14ac:dyDescent="0.25">
      <c r="A5" s="121" t="s">
        <v>4</v>
      </c>
      <c r="B5" s="121"/>
      <c r="C5" s="121"/>
      <c r="D5" s="121"/>
    </row>
    <row r="6" spans="1:4" ht="18" x14ac:dyDescent="0.25">
      <c r="A6" s="4"/>
      <c r="B6" s="4"/>
      <c r="C6" s="5"/>
      <c r="D6" s="5"/>
    </row>
    <row r="7" spans="1:4" ht="15.75" customHeight="1" x14ac:dyDescent="0.25">
      <c r="A7" s="121" t="s">
        <v>52</v>
      </c>
      <c r="B7" s="121"/>
      <c r="C7" s="121"/>
      <c r="D7" s="121"/>
    </row>
    <row r="8" spans="1:4" ht="18" x14ac:dyDescent="0.25">
      <c r="A8" s="4"/>
      <c r="B8" s="4"/>
      <c r="C8" s="5"/>
      <c r="D8" s="5"/>
    </row>
    <row r="9" spans="1:4" ht="25.5" x14ac:dyDescent="0.25">
      <c r="A9" s="20" t="s">
        <v>54</v>
      </c>
      <c r="B9" s="20" t="s">
        <v>177</v>
      </c>
      <c r="C9" s="20" t="s">
        <v>176</v>
      </c>
      <c r="D9" s="20" t="s">
        <v>175</v>
      </c>
    </row>
    <row r="10" spans="1:4" x14ac:dyDescent="0.25">
      <c r="A10" s="37" t="s">
        <v>0</v>
      </c>
      <c r="B10" s="64">
        <f>B13+B12+B15+B18+B21+B25+B26+B27</f>
        <v>644615</v>
      </c>
      <c r="C10" s="64">
        <f>C13+C12+C15+C18+C21+C25+C26+C27</f>
        <v>77635</v>
      </c>
      <c r="D10" s="64">
        <f>D13+D12+D15+D18+D21+D25+D26+D27</f>
        <v>722250</v>
      </c>
    </row>
    <row r="11" spans="1:4" x14ac:dyDescent="0.25">
      <c r="A11" s="24" t="s">
        <v>57</v>
      </c>
      <c r="B11" s="64">
        <f>B12+B13</f>
        <v>523615</v>
      </c>
      <c r="C11" s="64">
        <f>C12+C13</f>
        <v>74685</v>
      </c>
      <c r="D11" s="64">
        <f>D12+D13</f>
        <v>598300</v>
      </c>
    </row>
    <row r="12" spans="1:4" ht="38.25" x14ac:dyDescent="0.25">
      <c r="A12" s="17" t="s">
        <v>122</v>
      </c>
      <c r="B12" s="58">
        <v>523615</v>
      </c>
      <c r="C12" s="58">
        <v>74685</v>
      </c>
      <c r="D12" s="58">
        <v>598300</v>
      </c>
    </row>
    <row r="13" spans="1:4" x14ac:dyDescent="0.25">
      <c r="A13" s="62"/>
      <c r="B13" s="58"/>
      <c r="C13" s="58"/>
      <c r="D13" s="58"/>
    </row>
    <row r="14" spans="1:4" x14ac:dyDescent="0.25">
      <c r="A14" s="62"/>
      <c r="B14" s="58"/>
      <c r="C14" s="58"/>
      <c r="D14" s="58"/>
    </row>
    <row r="15" spans="1:4" x14ac:dyDescent="0.25">
      <c r="A15" s="63" t="s">
        <v>80</v>
      </c>
      <c r="B15" s="61">
        <f>B16</f>
        <v>800</v>
      </c>
      <c r="C15" s="61">
        <f>C16</f>
        <v>250</v>
      </c>
      <c r="D15" s="61">
        <f>D16</f>
        <v>1050</v>
      </c>
    </row>
    <row r="16" spans="1:4" x14ac:dyDescent="0.25">
      <c r="A16" s="17" t="s">
        <v>81</v>
      </c>
      <c r="B16" s="58">
        <v>800</v>
      </c>
      <c r="C16" s="58">
        <v>250</v>
      </c>
      <c r="D16" s="58">
        <v>1050</v>
      </c>
    </row>
    <row r="17" spans="1:4" x14ac:dyDescent="0.25">
      <c r="A17" s="63"/>
      <c r="B17" s="58"/>
      <c r="C17" s="58"/>
      <c r="D17" s="58"/>
    </row>
    <row r="18" spans="1:4" x14ac:dyDescent="0.25">
      <c r="A18" s="63" t="s">
        <v>59</v>
      </c>
      <c r="B18" s="61">
        <f>B19</f>
        <v>116000</v>
      </c>
      <c r="C18" s="61">
        <f>C19</f>
        <v>-300</v>
      </c>
      <c r="D18" s="61">
        <f>D19</f>
        <v>115700</v>
      </c>
    </row>
    <row r="19" spans="1:4" x14ac:dyDescent="0.25">
      <c r="A19" s="17" t="s">
        <v>82</v>
      </c>
      <c r="B19" s="58">
        <v>116000</v>
      </c>
      <c r="C19" s="58">
        <v>-300</v>
      </c>
      <c r="D19" s="58">
        <v>115700</v>
      </c>
    </row>
    <row r="20" spans="1:4" x14ac:dyDescent="0.25">
      <c r="A20" s="63"/>
      <c r="B20" s="58"/>
      <c r="C20" s="58"/>
      <c r="D20" s="58"/>
    </row>
    <row r="21" spans="1:4" ht="25.5" x14ac:dyDescent="0.25">
      <c r="A21" s="11" t="s">
        <v>56</v>
      </c>
      <c r="B21" s="61">
        <f>B22</f>
        <v>0</v>
      </c>
      <c r="C21" s="61">
        <f>C22</f>
        <v>0</v>
      </c>
      <c r="D21" s="61">
        <f>D22</f>
        <v>0</v>
      </c>
    </row>
    <row r="22" spans="1:4" ht="25.5" x14ac:dyDescent="0.25">
      <c r="A22" s="17" t="s">
        <v>83</v>
      </c>
      <c r="B22" s="58">
        <v>0</v>
      </c>
      <c r="C22" s="58">
        <v>0</v>
      </c>
      <c r="D22" s="58">
        <v>0</v>
      </c>
    </row>
    <row r="23" spans="1:4" x14ac:dyDescent="0.25">
      <c r="A23" s="17"/>
      <c r="B23" s="58"/>
      <c r="C23" s="58"/>
      <c r="D23" s="58"/>
    </row>
    <row r="24" spans="1:4" x14ac:dyDescent="0.25">
      <c r="A24" s="37" t="s">
        <v>55</v>
      </c>
      <c r="B24" s="61">
        <f>B25+B26+B27</f>
        <v>4200</v>
      </c>
      <c r="C24" s="61">
        <f>C25+C26+C27</f>
        <v>3000</v>
      </c>
      <c r="D24" s="61">
        <f>D25+D26+D27</f>
        <v>7200</v>
      </c>
    </row>
    <row r="25" spans="1:4" x14ac:dyDescent="0.25">
      <c r="A25" s="17" t="s">
        <v>162</v>
      </c>
      <c r="B25" s="58">
        <v>4200</v>
      </c>
      <c r="C25" s="58">
        <v>3000</v>
      </c>
      <c r="D25" s="59">
        <v>7200</v>
      </c>
    </row>
    <row r="26" spans="1:4" x14ac:dyDescent="0.25">
      <c r="A26" s="17" t="s">
        <v>84</v>
      </c>
      <c r="B26" s="58">
        <v>0</v>
      </c>
      <c r="C26" s="58">
        <v>0</v>
      </c>
      <c r="D26" s="59">
        <v>0</v>
      </c>
    </row>
    <row r="27" spans="1:4" x14ac:dyDescent="0.25">
      <c r="A27" s="17"/>
      <c r="B27" s="58"/>
      <c r="C27" s="58"/>
      <c r="D27" s="59"/>
    </row>
    <row r="30" spans="1:4" ht="15.75" customHeight="1" x14ac:dyDescent="0.25">
      <c r="A30" s="121" t="s">
        <v>53</v>
      </c>
      <c r="B30" s="121"/>
      <c r="C30" s="121"/>
      <c r="D30" s="121"/>
    </row>
    <row r="31" spans="1:4" ht="18" x14ac:dyDescent="0.25">
      <c r="A31" s="4"/>
      <c r="B31" s="4"/>
      <c r="C31" s="5"/>
      <c r="D31" s="5"/>
    </row>
    <row r="32" spans="1:4" ht="25.5" x14ac:dyDescent="0.25">
      <c r="A32" s="20" t="s">
        <v>54</v>
      </c>
      <c r="B32" s="20" t="s">
        <v>38</v>
      </c>
      <c r="C32" s="20" t="s">
        <v>176</v>
      </c>
      <c r="D32" s="20" t="s">
        <v>175</v>
      </c>
    </row>
    <row r="33" spans="1:4" x14ac:dyDescent="0.25">
      <c r="A33" s="37" t="s">
        <v>1</v>
      </c>
      <c r="B33" s="64">
        <f>B34+B38+B41+B44+B47</f>
        <v>644615</v>
      </c>
      <c r="C33" s="64">
        <f>C34+C38+C41+C44+C47</f>
        <v>77635</v>
      </c>
      <c r="D33" s="64">
        <v>722250</v>
      </c>
    </row>
    <row r="34" spans="1:4" ht="15.75" customHeight="1" x14ac:dyDescent="0.25">
      <c r="A34" s="24" t="s">
        <v>57</v>
      </c>
      <c r="B34" s="61">
        <f>B35+B36</f>
        <v>523615</v>
      </c>
      <c r="C34" s="61">
        <f>C35+C36</f>
        <v>74685</v>
      </c>
      <c r="D34" s="61">
        <v>598300</v>
      </c>
    </row>
    <row r="35" spans="1:4" ht="38.25" x14ac:dyDescent="0.25">
      <c r="A35" s="17" t="s">
        <v>168</v>
      </c>
      <c r="B35" s="58">
        <v>523615</v>
      </c>
      <c r="C35" s="58">
        <v>74685</v>
      </c>
      <c r="D35" s="58">
        <v>598300</v>
      </c>
    </row>
    <row r="36" spans="1:4" x14ac:dyDescent="0.25">
      <c r="A36" s="62"/>
      <c r="B36" s="58"/>
      <c r="C36" s="58"/>
      <c r="D36" s="58"/>
    </row>
    <row r="37" spans="1:4" x14ac:dyDescent="0.25">
      <c r="A37" s="62"/>
      <c r="B37" s="58"/>
      <c r="C37" s="58"/>
      <c r="D37" s="58"/>
    </row>
    <row r="38" spans="1:4" x14ac:dyDescent="0.25">
      <c r="A38" s="63" t="s">
        <v>80</v>
      </c>
      <c r="B38" s="61">
        <f>B39</f>
        <v>800</v>
      </c>
      <c r="C38" s="61">
        <f>C39</f>
        <v>250</v>
      </c>
      <c r="D38" s="61">
        <v>1050</v>
      </c>
    </row>
    <row r="39" spans="1:4" x14ac:dyDescent="0.25">
      <c r="A39" s="17" t="s">
        <v>81</v>
      </c>
      <c r="B39" s="58">
        <v>800</v>
      </c>
      <c r="C39" s="58">
        <v>250</v>
      </c>
      <c r="D39" s="58">
        <v>1050</v>
      </c>
    </row>
    <row r="40" spans="1:4" x14ac:dyDescent="0.25">
      <c r="A40" s="62"/>
      <c r="B40" s="58"/>
      <c r="C40" s="58"/>
      <c r="D40" s="58"/>
    </row>
    <row r="41" spans="1:4" x14ac:dyDescent="0.25">
      <c r="A41" s="63" t="s">
        <v>59</v>
      </c>
      <c r="B41" s="61">
        <f>B42</f>
        <v>116000</v>
      </c>
      <c r="C41" s="61">
        <f>C42</f>
        <v>-300</v>
      </c>
      <c r="D41" s="61">
        <f>D42</f>
        <v>115700</v>
      </c>
    </row>
    <row r="42" spans="1:4" x14ac:dyDescent="0.25">
      <c r="A42" s="17" t="s">
        <v>82</v>
      </c>
      <c r="B42" s="58">
        <v>116000</v>
      </c>
      <c r="C42" s="58">
        <v>-300</v>
      </c>
      <c r="D42" s="58">
        <v>115700</v>
      </c>
    </row>
    <row r="43" spans="1:4" x14ac:dyDescent="0.25">
      <c r="A43" s="62"/>
      <c r="B43" s="58"/>
      <c r="C43" s="58"/>
      <c r="D43" s="58"/>
    </row>
    <row r="44" spans="1:4" ht="25.5" x14ac:dyDescent="0.25">
      <c r="A44" s="11" t="s">
        <v>56</v>
      </c>
      <c r="B44" s="61">
        <f>B45</f>
        <v>0</v>
      </c>
      <c r="C44" s="61">
        <f>C45</f>
        <v>0</v>
      </c>
      <c r="D44" s="61">
        <f>D45</f>
        <v>0</v>
      </c>
    </row>
    <row r="45" spans="1:4" ht="25.5" x14ac:dyDescent="0.25">
      <c r="A45" s="17" t="s">
        <v>83</v>
      </c>
      <c r="B45" s="58">
        <v>0</v>
      </c>
      <c r="C45" s="58">
        <v>0</v>
      </c>
      <c r="D45" s="58">
        <v>0</v>
      </c>
    </row>
    <row r="46" spans="1:4" x14ac:dyDescent="0.25">
      <c r="A46" s="17"/>
      <c r="B46" s="58"/>
      <c r="C46" s="58"/>
      <c r="D46" s="58"/>
    </row>
    <row r="47" spans="1:4" x14ac:dyDescent="0.25">
      <c r="A47" s="37" t="s">
        <v>55</v>
      </c>
      <c r="B47" s="61">
        <f>B48+B49+B50</f>
        <v>4200</v>
      </c>
      <c r="C47" s="61">
        <f>C48+C49+C50</f>
        <v>3000</v>
      </c>
      <c r="D47" s="61">
        <f>D48+D49+D50</f>
        <v>7200</v>
      </c>
    </row>
    <row r="48" spans="1:4" x14ac:dyDescent="0.25">
      <c r="A48" s="17" t="s">
        <v>162</v>
      </c>
      <c r="B48" s="58">
        <v>4200</v>
      </c>
      <c r="C48" s="58">
        <v>3000</v>
      </c>
      <c r="D48" s="58">
        <v>7200</v>
      </c>
    </row>
    <row r="49" spans="1:4" x14ac:dyDescent="0.25">
      <c r="A49" s="17" t="s">
        <v>84</v>
      </c>
      <c r="B49" s="58">
        <v>0</v>
      </c>
      <c r="C49" s="58">
        <v>0</v>
      </c>
      <c r="D49" s="58">
        <v>0</v>
      </c>
    </row>
    <row r="50" spans="1:4" x14ac:dyDescent="0.25">
      <c r="A50" s="17"/>
      <c r="B50" s="58"/>
      <c r="C50" s="58"/>
      <c r="D50" s="58"/>
    </row>
  </sheetData>
  <mergeCells count="5">
    <mergeCell ref="A1:D1"/>
    <mergeCell ref="A3:D3"/>
    <mergeCell ref="A5:D5"/>
    <mergeCell ref="A7:D7"/>
    <mergeCell ref="A30:D30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1" t="s">
        <v>174</v>
      </c>
      <c r="B1" s="121"/>
      <c r="C1" s="121"/>
      <c r="D1" s="121"/>
      <c r="E1" s="121"/>
      <c r="F1" s="12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1" t="s">
        <v>24</v>
      </c>
      <c r="B3" s="121"/>
      <c r="C3" s="121"/>
      <c r="D3" s="121"/>
      <c r="E3" s="142"/>
      <c r="F3" s="14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1" t="s">
        <v>4</v>
      </c>
      <c r="B5" s="122"/>
      <c r="C5" s="122"/>
      <c r="D5" s="122"/>
      <c r="E5" s="122"/>
      <c r="F5" s="12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1" t="s">
        <v>14</v>
      </c>
      <c r="B7" s="141"/>
      <c r="C7" s="141"/>
      <c r="D7" s="141"/>
      <c r="E7" s="141"/>
      <c r="F7" s="14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54</v>
      </c>
      <c r="B9" s="19" t="s">
        <v>40</v>
      </c>
      <c r="C9" s="20" t="s">
        <v>41</v>
      </c>
      <c r="D9" s="20" t="s">
        <v>38</v>
      </c>
      <c r="E9" s="20" t="s">
        <v>32</v>
      </c>
      <c r="F9" s="20" t="s">
        <v>39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7" t="s">
        <v>17</v>
      </c>
      <c r="B12" s="8"/>
      <c r="C12" s="9"/>
      <c r="D12" s="9"/>
      <c r="E12" s="9"/>
      <c r="F12" s="9"/>
    </row>
    <row r="13" spans="1:6" x14ac:dyDescent="0.25">
      <c r="A13" s="16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8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topLeftCell="A4" workbookViewId="0">
      <selection activeCell="E20" sqref="E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1" t="s">
        <v>174</v>
      </c>
      <c r="B1" s="121"/>
      <c r="C1" s="121"/>
      <c r="D1" s="121"/>
      <c r="E1" s="121"/>
      <c r="F1" s="121"/>
      <c r="G1" s="121"/>
      <c r="H1" s="12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1" t="s">
        <v>24</v>
      </c>
      <c r="B3" s="121"/>
      <c r="C3" s="121"/>
      <c r="D3" s="121"/>
      <c r="E3" s="121"/>
      <c r="F3" s="121"/>
      <c r="G3" s="121"/>
      <c r="H3" s="12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1" t="s">
        <v>61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37</v>
      </c>
      <c r="D7" s="19" t="s">
        <v>40</v>
      </c>
      <c r="E7" s="20" t="s">
        <v>41</v>
      </c>
      <c r="F7" s="20" t="s">
        <v>38</v>
      </c>
      <c r="G7" s="20" t="s">
        <v>32</v>
      </c>
      <c r="H7" s="20" t="s">
        <v>39</v>
      </c>
    </row>
    <row r="8" spans="1:8" x14ac:dyDescent="0.25">
      <c r="A8" s="35"/>
      <c r="B8" s="36"/>
      <c r="C8" s="34" t="s">
        <v>63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66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8" sqref="D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1" t="s">
        <v>174</v>
      </c>
      <c r="B1" s="121"/>
      <c r="C1" s="121"/>
      <c r="D1" s="121"/>
      <c r="E1" s="121"/>
      <c r="F1" s="12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21" t="s">
        <v>24</v>
      </c>
      <c r="B3" s="121"/>
      <c r="C3" s="121"/>
      <c r="D3" s="121"/>
      <c r="E3" s="121"/>
      <c r="F3" s="12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1" t="s">
        <v>62</v>
      </c>
      <c r="B5" s="121"/>
      <c r="C5" s="121"/>
      <c r="D5" s="121"/>
      <c r="E5" s="121"/>
      <c r="F5" s="121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54</v>
      </c>
      <c r="B7" s="19" t="s">
        <v>40</v>
      </c>
      <c r="C7" s="20" t="s">
        <v>41</v>
      </c>
      <c r="D7" s="20" t="s">
        <v>38</v>
      </c>
      <c r="E7" s="20" t="s">
        <v>32</v>
      </c>
      <c r="F7" s="20" t="s">
        <v>39</v>
      </c>
    </row>
    <row r="8" spans="1:6" x14ac:dyDescent="0.25">
      <c r="A8" s="11" t="s">
        <v>63</v>
      </c>
      <c r="B8" s="8"/>
      <c r="C8" s="9"/>
      <c r="D8" s="9"/>
      <c r="E8" s="9"/>
      <c r="F8" s="9"/>
    </row>
    <row r="9" spans="1:6" ht="25.5" x14ac:dyDescent="0.25">
      <c r="A9" s="11" t="s">
        <v>64</v>
      </c>
      <c r="B9" s="8"/>
      <c r="C9" s="9"/>
      <c r="D9" s="9"/>
      <c r="E9" s="9"/>
      <c r="F9" s="9"/>
    </row>
    <row r="10" spans="1:6" ht="25.5" x14ac:dyDescent="0.25">
      <c r="A10" s="17" t="s">
        <v>65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66</v>
      </c>
      <c r="B12" s="8"/>
      <c r="C12" s="9"/>
      <c r="D12" s="9"/>
      <c r="E12" s="9"/>
      <c r="F12" s="9"/>
    </row>
    <row r="13" spans="1:6" x14ac:dyDescent="0.25">
      <c r="A13" s="24" t="s">
        <v>57</v>
      </c>
      <c r="B13" s="8"/>
      <c r="C13" s="9"/>
      <c r="D13" s="9"/>
      <c r="E13" s="9"/>
      <c r="F13" s="9"/>
    </row>
    <row r="14" spans="1:6" x14ac:dyDescent="0.25">
      <c r="A14" s="13" t="s">
        <v>58</v>
      </c>
      <c r="B14" s="8"/>
      <c r="C14" s="9"/>
      <c r="D14" s="9"/>
      <c r="E14" s="9"/>
      <c r="F14" s="10"/>
    </row>
    <row r="15" spans="1:6" x14ac:dyDescent="0.25">
      <c r="A15" s="24" t="s">
        <v>59</v>
      </c>
      <c r="B15" s="8"/>
      <c r="C15" s="9"/>
      <c r="D15" s="9"/>
      <c r="E15" s="9"/>
      <c r="F15" s="10"/>
    </row>
    <row r="16" spans="1:6" x14ac:dyDescent="0.25">
      <c r="A16" s="13" t="s">
        <v>60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1"/>
  <sheetViews>
    <sheetView tabSelected="1" topLeftCell="A46" zoomScaleNormal="100" workbookViewId="0">
      <selection activeCell="G80" sqref="G8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3.5703125" customWidth="1"/>
    <col min="5" max="7" width="25.28515625" customWidth="1"/>
  </cols>
  <sheetData>
    <row r="1" spans="1:7" ht="42" customHeight="1" x14ac:dyDescent="0.25">
      <c r="A1" s="121" t="s">
        <v>183</v>
      </c>
      <c r="B1" s="121"/>
      <c r="C1" s="121"/>
      <c r="D1" s="121"/>
      <c r="E1" s="121"/>
      <c r="F1" s="121"/>
      <c r="G1" s="121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21" t="s">
        <v>23</v>
      </c>
      <c r="B3" s="122"/>
      <c r="C3" s="122"/>
      <c r="D3" s="122"/>
      <c r="E3" s="122"/>
      <c r="F3" s="122"/>
      <c r="G3" s="122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158" t="s">
        <v>25</v>
      </c>
      <c r="B5" s="159"/>
      <c r="C5" s="160"/>
      <c r="D5" s="19" t="s">
        <v>26</v>
      </c>
      <c r="E5" s="20" t="s">
        <v>177</v>
      </c>
      <c r="F5" s="20" t="s">
        <v>176</v>
      </c>
      <c r="G5" s="20" t="s">
        <v>178</v>
      </c>
    </row>
    <row r="6" spans="1:7" x14ac:dyDescent="0.25">
      <c r="A6" s="146" t="s">
        <v>85</v>
      </c>
      <c r="B6" s="147"/>
      <c r="C6" s="148"/>
      <c r="D6" s="26" t="s">
        <v>86</v>
      </c>
      <c r="E6" s="58"/>
      <c r="F6" s="58"/>
      <c r="G6" s="58"/>
    </row>
    <row r="7" spans="1:7" ht="25.5" customHeight="1" x14ac:dyDescent="0.25">
      <c r="A7" s="161" t="s">
        <v>123</v>
      </c>
      <c r="B7" s="162"/>
      <c r="C7" s="163"/>
      <c r="D7" s="26" t="s">
        <v>124</v>
      </c>
      <c r="E7" s="60">
        <f>E9+E79+E91+E98</f>
        <v>644615</v>
      </c>
      <c r="F7" s="60">
        <f>F9+F79+F91+F98</f>
        <v>77635</v>
      </c>
      <c r="G7" s="60">
        <f>G9+G79+G91+G98</f>
        <v>722250</v>
      </c>
    </row>
    <row r="8" spans="1:7" ht="38.25" x14ac:dyDescent="0.25">
      <c r="A8" s="146" t="s">
        <v>125</v>
      </c>
      <c r="B8" s="147"/>
      <c r="C8" s="148"/>
      <c r="D8" s="26" t="s">
        <v>126</v>
      </c>
      <c r="E8" s="60">
        <f>E10+E67</f>
        <v>116000</v>
      </c>
      <c r="F8" s="60">
        <f>F10+F67</f>
        <v>-300</v>
      </c>
      <c r="G8" s="60">
        <f>G10+G67</f>
        <v>115700</v>
      </c>
    </row>
    <row r="9" spans="1:7" x14ac:dyDescent="0.25">
      <c r="A9" s="143" t="s">
        <v>170</v>
      </c>
      <c r="B9" s="144"/>
      <c r="C9" s="145"/>
      <c r="D9" s="33" t="s">
        <v>115</v>
      </c>
      <c r="E9" s="58">
        <f>E10+E67</f>
        <v>116000</v>
      </c>
      <c r="F9" s="58">
        <f>F10+F67</f>
        <v>-300</v>
      </c>
      <c r="G9" s="59">
        <f>G10+G67</f>
        <v>115700</v>
      </c>
    </row>
    <row r="10" spans="1:7" x14ac:dyDescent="0.25">
      <c r="A10" s="149">
        <v>3</v>
      </c>
      <c r="B10" s="150"/>
      <c r="C10" s="151"/>
      <c r="D10" s="26" t="s">
        <v>10</v>
      </c>
      <c r="E10" s="60">
        <f>E13+E60</f>
        <v>105300</v>
      </c>
      <c r="F10" s="60">
        <f>F13+F60</f>
        <v>100</v>
      </c>
      <c r="G10" s="60">
        <f>G13+G60</f>
        <v>105400</v>
      </c>
    </row>
    <row r="11" spans="1:7" x14ac:dyDescent="0.25">
      <c r="A11" s="115">
        <v>31</v>
      </c>
      <c r="B11" s="113"/>
      <c r="C11" s="114"/>
      <c r="D11" s="26" t="s">
        <v>11</v>
      </c>
      <c r="E11" s="60"/>
      <c r="F11" s="60"/>
      <c r="G11" s="60"/>
    </row>
    <row r="12" spans="1:7" x14ac:dyDescent="0.25">
      <c r="A12" s="112"/>
      <c r="B12" s="113">
        <v>31219</v>
      </c>
      <c r="C12" s="114"/>
      <c r="D12" s="53" t="s">
        <v>156</v>
      </c>
      <c r="E12" s="57"/>
      <c r="F12" s="57"/>
      <c r="G12" s="57"/>
    </row>
    <row r="13" spans="1:7" x14ac:dyDescent="0.25">
      <c r="A13" s="75">
        <v>32</v>
      </c>
      <c r="B13" s="71"/>
      <c r="C13" s="76"/>
      <c r="D13" s="26" t="s">
        <v>27</v>
      </c>
      <c r="E13" s="60">
        <f>E14+E15+E16+E17+E18+E19+E20+E21+E22+E23+E24+E25+E26+E27+E28+E29+E30+E31+E32+E33+E34+E35+E36+E37+E38+E39+E40+E41+E42+E43+E44+E45+E46+E47+E48+E49+E50+E51+E52+E53+E54+E55+E56+E57</f>
        <v>104100</v>
      </c>
      <c r="F13" s="60">
        <f>F14+F15+F16+F17+F18+F19+F20+F21+F22+F23+F24+F25+F26+F27+F28+F29+F30+F31+F32+F33+F34+F35+F36+F37+F38+F39+F40+F41+F42+F43+F44+F45+F46+F47+F48+F49+F50+F51+F52+F53+F54+F55+F56+F57</f>
        <v>400</v>
      </c>
      <c r="G13" s="60">
        <f>G14+G15+G16+G17+G18+G19+G20+G21+G22+G23+G24+G25+G26+G27+G28+G29+G30+G31+G32+G33+G34+G35+G36+G37+G38+G39+G40+G41+G42+G43+G44+G45+G46+G47+G48+G49+G50+G51+G52+G53+G54+G55+G56+G57</f>
        <v>104500</v>
      </c>
    </row>
    <row r="14" spans="1:7" x14ac:dyDescent="0.25">
      <c r="A14" s="65"/>
      <c r="B14" s="69">
        <v>32110</v>
      </c>
      <c r="C14" s="67"/>
      <c r="D14" s="68" t="s">
        <v>98</v>
      </c>
      <c r="E14" s="58">
        <v>1327</v>
      </c>
      <c r="F14" s="58">
        <v>500</v>
      </c>
      <c r="G14" s="58">
        <v>1827</v>
      </c>
    </row>
    <row r="15" spans="1:7" x14ac:dyDescent="0.25">
      <c r="A15" s="65"/>
      <c r="B15" s="69">
        <v>32131</v>
      </c>
      <c r="C15" s="67"/>
      <c r="D15" s="68" t="s">
        <v>87</v>
      </c>
      <c r="E15" s="58">
        <v>1400</v>
      </c>
      <c r="F15" s="58">
        <v>-900</v>
      </c>
      <c r="G15" s="58">
        <v>500</v>
      </c>
    </row>
    <row r="16" spans="1:7" x14ac:dyDescent="0.25">
      <c r="A16" s="73"/>
      <c r="B16" s="72">
        <v>32121</v>
      </c>
      <c r="C16" s="74"/>
      <c r="D16" s="68" t="s">
        <v>99</v>
      </c>
      <c r="E16" s="58">
        <v>0</v>
      </c>
      <c r="F16" s="58">
        <v>0</v>
      </c>
      <c r="G16" s="58">
        <v>0</v>
      </c>
    </row>
    <row r="17" spans="1:7" x14ac:dyDescent="0.25">
      <c r="A17" s="73"/>
      <c r="B17" s="72">
        <v>32141</v>
      </c>
      <c r="C17" s="74"/>
      <c r="D17" s="68" t="s">
        <v>127</v>
      </c>
      <c r="E17" s="58">
        <v>400</v>
      </c>
      <c r="F17" s="58">
        <v>0</v>
      </c>
      <c r="G17" s="58">
        <v>400</v>
      </c>
    </row>
    <row r="18" spans="1:7" x14ac:dyDescent="0.25">
      <c r="A18" s="73"/>
      <c r="B18" s="72">
        <v>32211</v>
      </c>
      <c r="C18" s="74"/>
      <c r="D18" s="68" t="s">
        <v>88</v>
      </c>
      <c r="E18" s="58">
        <v>2600</v>
      </c>
      <c r="F18" s="58">
        <v>-1100</v>
      </c>
      <c r="G18" s="58">
        <v>1500</v>
      </c>
    </row>
    <row r="19" spans="1:7" x14ac:dyDescent="0.25">
      <c r="A19" s="73"/>
      <c r="B19" s="72">
        <v>32211</v>
      </c>
      <c r="C19" s="74"/>
      <c r="D19" s="68" t="s">
        <v>128</v>
      </c>
      <c r="E19" s="58">
        <v>500</v>
      </c>
      <c r="F19" s="58">
        <v>0</v>
      </c>
      <c r="G19" s="58">
        <v>500</v>
      </c>
    </row>
    <row r="20" spans="1:7" x14ac:dyDescent="0.25">
      <c r="A20" s="73"/>
      <c r="B20" s="72">
        <v>32212</v>
      </c>
      <c r="C20" s="74"/>
      <c r="D20" s="68" t="s">
        <v>130</v>
      </c>
      <c r="E20" s="58">
        <v>300</v>
      </c>
      <c r="F20" s="58">
        <v>0</v>
      </c>
      <c r="G20" s="58">
        <v>300</v>
      </c>
    </row>
    <row r="21" spans="1:7" x14ac:dyDescent="0.25">
      <c r="A21" s="73"/>
      <c r="B21" s="72">
        <v>32214</v>
      </c>
      <c r="C21" s="74"/>
      <c r="D21" s="68" t="s">
        <v>131</v>
      </c>
      <c r="E21" s="58">
        <v>3100</v>
      </c>
      <c r="F21" s="58">
        <v>0</v>
      </c>
      <c r="G21" s="58">
        <v>3100</v>
      </c>
    </row>
    <row r="22" spans="1:7" x14ac:dyDescent="0.25">
      <c r="A22" s="73"/>
      <c r="B22" s="72">
        <v>32216</v>
      </c>
      <c r="C22" s="74"/>
      <c r="D22" s="68" t="s">
        <v>132</v>
      </c>
      <c r="E22" s="58">
        <v>3100</v>
      </c>
      <c r="F22" s="58">
        <v>0</v>
      </c>
      <c r="G22" s="58">
        <v>3100</v>
      </c>
    </row>
    <row r="23" spans="1:7" x14ac:dyDescent="0.25">
      <c r="A23" s="73"/>
      <c r="B23" s="72">
        <v>32219</v>
      </c>
      <c r="C23" s="74"/>
      <c r="D23" s="68" t="s">
        <v>129</v>
      </c>
      <c r="E23" s="58">
        <v>3100</v>
      </c>
      <c r="F23" s="58">
        <v>-2596</v>
      </c>
      <c r="G23" s="58">
        <v>504</v>
      </c>
    </row>
    <row r="24" spans="1:7" x14ac:dyDescent="0.25">
      <c r="A24" s="65"/>
      <c r="B24" s="72">
        <v>32219</v>
      </c>
      <c r="C24" s="67"/>
      <c r="D24" s="68" t="s">
        <v>100</v>
      </c>
      <c r="E24" s="58">
        <v>3100</v>
      </c>
      <c r="F24" s="58">
        <v>0</v>
      </c>
      <c r="G24" s="58">
        <v>3100</v>
      </c>
    </row>
    <row r="25" spans="1:7" x14ac:dyDescent="0.25">
      <c r="A25" s="65"/>
      <c r="B25" s="72">
        <v>32224</v>
      </c>
      <c r="C25" s="67"/>
      <c r="D25" s="68" t="s">
        <v>133</v>
      </c>
      <c r="E25" s="58">
        <v>38000</v>
      </c>
      <c r="F25" s="58">
        <v>3000</v>
      </c>
      <c r="G25" s="58">
        <v>41000</v>
      </c>
    </row>
    <row r="26" spans="1:7" x14ac:dyDescent="0.25">
      <c r="A26" s="99"/>
      <c r="B26" s="72">
        <v>32226</v>
      </c>
      <c r="C26" s="67"/>
      <c r="D26" s="68" t="s">
        <v>167</v>
      </c>
      <c r="E26" s="58">
        <v>200</v>
      </c>
      <c r="F26" s="58">
        <v>-100</v>
      </c>
      <c r="G26" s="58">
        <v>100</v>
      </c>
    </row>
    <row r="27" spans="1:7" x14ac:dyDescent="0.25">
      <c r="A27" s="65"/>
      <c r="B27" s="72">
        <v>32231</v>
      </c>
      <c r="C27" s="67"/>
      <c r="D27" s="68" t="s">
        <v>89</v>
      </c>
      <c r="E27" s="58">
        <v>0</v>
      </c>
      <c r="F27" s="58">
        <v>204</v>
      </c>
      <c r="G27" s="58">
        <v>204</v>
      </c>
    </row>
    <row r="28" spans="1:7" x14ac:dyDescent="0.25">
      <c r="A28" s="65"/>
      <c r="B28" s="72">
        <v>32233</v>
      </c>
      <c r="C28" s="67"/>
      <c r="D28" s="68" t="s">
        <v>90</v>
      </c>
      <c r="E28" s="58">
        <v>9385</v>
      </c>
      <c r="F28" s="58">
        <v>-385</v>
      </c>
      <c r="G28" s="58">
        <v>9000</v>
      </c>
    </row>
    <row r="29" spans="1:7" x14ac:dyDescent="0.25">
      <c r="A29" s="65"/>
      <c r="B29" s="72">
        <v>32234</v>
      </c>
      <c r="C29" s="67"/>
      <c r="D29" s="68" t="s">
        <v>91</v>
      </c>
      <c r="E29" s="58">
        <v>300</v>
      </c>
      <c r="F29" s="58">
        <v>-200</v>
      </c>
      <c r="G29" s="58">
        <v>100</v>
      </c>
    </row>
    <row r="30" spans="1:7" x14ac:dyDescent="0.25">
      <c r="A30" s="65"/>
      <c r="B30" s="72">
        <v>32239</v>
      </c>
      <c r="C30" s="67"/>
      <c r="D30" s="68" t="s">
        <v>134</v>
      </c>
      <c r="E30" s="58">
        <v>3000</v>
      </c>
      <c r="F30" s="58">
        <v>0</v>
      </c>
      <c r="G30" s="58">
        <v>3000</v>
      </c>
    </row>
    <row r="31" spans="1:7" x14ac:dyDescent="0.25">
      <c r="A31" s="65"/>
      <c r="B31" s="72">
        <v>32241</v>
      </c>
      <c r="C31" s="67"/>
      <c r="D31" s="68" t="s">
        <v>135</v>
      </c>
      <c r="E31" s="58">
        <v>600</v>
      </c>
      <c r="F31" s="58">
        <v>-200</v>
      </c>
      <c r="G31" s="58">
        <v>400</v>
      </c>
    </row>
    <row r="32" spans="1:7" x14ac:dyDescent="0.25">
      <c r="A32" s="65"/>
      <c r="B32" s="72">
        <v>32242</v>
      </c>
      <c r="C32" s="67"/>
      <c r="D32" s="68" t="s">
        <v>136</v>
      </c>
      <c r="E32" s="58">
        <v>600</v>
      </c>
      <c r="F32" s="58">
        <v>100</v>
      </c>
      <c r="G32" s="58">
        <v>700</v>
      </c>
    </row>
    <row r="33" spans="1:7" x14ac:dyDescent="0.25">
      <c r="A33" s="65"/>
      <c r="B33" s="72">
        <v>32251</v>
      </c>
      <c r="C33" s="67"/>
      <c r="D33" s="68" t="s">
        <v>101</v>
      </c>
      <c r="E33" s="58">
        <v>3100</v>
      </c>
      <c r="F33" s="58">
        <v>0</v>
      </c>
      <c r="G33" s="58">
        <v>3100</v>
      </c>
    </row>
    <row r="34" spans="1:7" x14ac:dyDescent="0.25">
      <c r="A34" s="65"/>
      <c r="B34" s="72">
        <v>32271</v>
      </c>
      <c r="C34" s="67"/>
      <c r="D34" s="68" t="s">
        <v>92</v>
      </c>
      <c r="E34" s="58">
        <v>1300</v>
      </c>
      <c r="F34" s="58">
        <v>0</v>
      </c>
      <c r="G34" s="58">
        <v>1300</v>
      </c>
    </row>
    <row r="35" spans="1:7" x14ac:dyDescent="0.25">
      <c r="A35" s="65"/>
      <c r="B35" s="72">
        <v>32311</v>
      </c>
      <c r="C35" s="67"/>
      <c r="D35" s="68" t="s">
        <v>116</v>
      </c>
      <c r="E35" s="58">
        <v>650</v>
      </c>
      <c r="F35" s="58">
        <v>0</v>
      </c>
      <c r="G35" s="58">
        <v>650</v>
      </c>
    </row>
    <row r="36" spans="1:7" x14ac:dyDescent="0.25">
      <c r="A36" s="65"/>
      <c r="B36" s="72">
        <v>32312</v>
      </c>
      <c r="C36" s="67"/>
      <c r="D36" s="68" t="s">
        <v>138</v>
      </c>
      <c r="E36" s="58">
        <v>400</v>
      </c>
      <c r="F36" s="58">
        <v>0</v>
      </c>
      <c r="G36" s="58">
        <v>400</v>
      </c>
    </row>
    <row r="37" spans="1:7" x14ac:dyDescent="0.25">
      <c r="A37" s="65"/>
      <c r="B37" s="72">
        <v>32313</v>
      </c>
      <c r="C37" s="67"/>
      <c r="D37" s="68" t="s">
        <v>93</v>
      </c>
      <c r="E37" s="58">
        <v>115</v>
      </c>
      <c r="F37" s="58">
        <v>100</v>
      </c>
      <c r="G37" s="58">
        <v>215</v>
      </c>
    </row>
    <row r="38" spans="1:7" x14ac:dyDescent="0.25">
      <c r="A38" s="65"/>
      <c r="B38" s="72">
        <v>32321</v>
      </c>
      <c r="C38" s="67"/>
      <c r="D38" s="68" t="s">
        <v>137</v>
      </c>
      <c r="E38" s="58">
        <v>700</v>
      </c>
      <c r="F38" s="58">
        <v>0</v>
      </c>
      <c r="G38" s="58">
        <v>700</v>
      </c>
    </row>
    <row r="39" spans="1:7" x14ac:dyDescent="0.25">
      <c r="A39" s="65"/>
      <c r="B39" s="72">
        <v>32322</v>
      </c>
      <c r="C39" s="67"/>
      <c r="D39" s="68" t="s">
        <v>139</v>
      </c>
      <c r="E39" s="58">
        <v>3100</v>
      </c>
      <c r="F39" s="58">
        <v>0</v>
      </c>
      <c r="G39" s="58">
        <v>3100</v>
      </c>
    </row>
    <row r="40" spans="1:7" x14ac:dyDescent="0.25">
      <c r="A40" s="65"/>
      <c r="B40" s="72">
        <v>32331</v>
      </c>
      <c r="C40" s="67"/>
      <c r="D40" s="68" t="s">
        <v>140</v>
      </c>
      <c r="E40" s="58">
        <v>133</v>
      </c>
      <c r="F40" s="58">
        <v>-133</v>
      </c>
      <c r="G40" s="58">
        <v>0</v>
      </c>
    </row>
    <row r="41" spans="1:7" x14ac:dyDescent="0.25">
      <c r="A41" s="65"/>
      <c r="B41" s="72">
        <v>32339</v>
      </c>
      <c r="C41" s="67"/>
      <c r="D41" s="68" t="s">
        <v>102</v>
      </c>
      <c r="E41" s="58">
        <v>0</v>
      </c>
      <c r="F41" s="58">
        <v>0</v>
      </c>
      <c r="G41" s="58">
        <v>0</v>
      </c>
    </row>
    <row r="42" spans="1:7" x14ac:dyDescent="0.25">
      <c r="A42" s="65"/>
      <c r="B42" s="72">
        <v>32341</v>
      </c>
      <c r="C42" s="67"/>
      <c r="D42" s="68" t="s">
        <v>141</v>
      </c>
      <c r="E42" s="58">
        <v>2000</v>
      </c>
      <c r="F42" s="58">
        <v>2000</v>
      </c>
      <c r="G42" s="58">
        <v>4000</v>
      </c>
    </row>
    <row r="43" spans="1:7" x14ac:dyDescent="0.25">
      <c r="A43" s="65"/>
      <c r="B43" s="72">
        <v>32342</v>
      </c>
      <c r="C43" s="67"/>
      <c r="D43" s="68" t="s">
        <v>142</v>
      </c>
      <c r="E43" s="58">
        <v>2200</v>
      </c>
      <c r="F43" s="58">
        <v>-500</v>
      </c>
      <c r="G43" s="58">
        <v>1700</v>
      </c>
    </row>
    <row r="44" spans="1:7" x14ac:dyDescent="0.25">
      <c r="A44" s="65"/>
      <c r="B44" s="72">
        <v>32349</v>
      </c>
      <c r="C44" s="67"/>
      <c r="D44" s="68" t="s">
        <v>94</v>
      </c>
      <c r="E44" s="58">
        <v>700</v>
      </c>
      <c r="F44" s="58">
        <v>0</v>
      </c>
      <c r="G44" s="58">
        <v>700</v>
      </c>
    </row>
    <row r="45" spans="1:7" x14ac:dyDescent="0.25">
      <c r="A45" s="65"/>
      <c r="B45" s="72">
        <v>32353</v>
      </c>
      <c r="C45" s="67"/>
      <c r="D45" s="68" t="s">
        <v>95</v>
      </c>
      <c r="E45" s="58">
        <v>1100</v>
      </c>
      <c r="F45" s="58">
        <v>0</v>
      </c>
      <c r="G45" s="58">
        <v>1100</v>
      </c>
    </row>
    <row r="46" spans="1:7" x14ac:dyDescent="0.25">
      <c r="A46" s="65"/>
      <c r="B46" s="72">
        <v>32361</v>
      </c>
      <c r="C46" s="67"/>
      <c r="D46" s="68" t="s">
        <v>96</v>
      </c>
      <c r="E46" s="58">
        <v>3100</v>
      </c>
      <c r="F46" s="58">
        <v>0</v>
      </c>
      <c r="G46" s="58">
        <v>3100</v>
      </c>
    </row>
    <row r="47" spans="1:7" x14ac:dyDescent="0.25">
      <c r="A47" s="65"/>
      <c r="B47" s="72">
        <v>32379</v>
      </c>
      <c r="C47" s="67"/>
      <c r="D47" s="68" t="s">
        <v>109</v>
      </c>
      <c r="E47" s="58">
        <v>300</v>
      </c>
      <c r="F47" s="58">
        <v>0</v>
      </c>
      <c r="G47" s="58">
        <v>300</v>
      </c>
    </row>
    <row r="48" spans="1:7" x14ac:dyDescent="0.25">
      <c r="A48" s="65"/>
      <c r="B48" s="72">
        <v>32389</v>
      </c>
      <c r="C48" s="67"/>
      <c r="D48" s="68" t="s">
        <v>143</v>
      </c>
      <c r="E48" s="58">
        <v>4000</v>
      </c>
      <c r="F48" s="58">
        <v>0</v>
      </c>
      <c r="G48" s="58">
        <v>4000</v>
      </c>
    </row>
    <row r="49" spans="1:7" x14ac:dyDescent="0.25">
      <c r="A49" s="65"/>
      <c r="B49" s="72">
        <v>32389</v>
      </c>
      <c r="C49" s="67"/>
      <c r="D49" s="68" t="s">
        <v>117</v>
      </c>
      <c r="E49" s="58">
        <v>2500</v>
      </c>
      <c r="F49" s="58">
        <v>0</v>
      </c>
      <c r="G49" s="58">
        <v>2500</v>
      </c>
    </row>
    <row r="50" spans="1:7" x14ac:dyDescent="0.25">
      <c r="A50" s="65"/>
      <c r="B50" s="72">
        <v>32391</v>
      </c>
      <c r="C50" s="67"/>
      <c r="D50" s="68" t="s">
        <v>103</v>
      </c>
      <c r="E50" s="58">
        <v>140</v>
      </c>
      <c r="F50" s="58">
        <v>0</v>
      </c>
      <c r="G50" s="58">
        <v>140</v>
      </c>
    </row>
    <row r="51" spans="1:7" x14ac:dyDescent="0.25">
      <c r="A51" s="65"/>
      <c r="B51" s="72">
        <v>32393</v>
      </c>
      <c r="C51" s="67"/>
      <c r="D51" s="68" t="s">
        <v>144</v>
      </c>
      <c r="E51" s="58">
        <v>300</v>
      </c>
      <c r="F51" s="58">
        <v>60</v>
      </c>
      <c r="G51" s="58">
        <v>360</v>
      </c>
    </row>
    <row r="52" spans="1:7" x14ac:dyDescent="0.25">
      <c r="A52" s="65"/>
      <c r="B52" s="72">
        <v>32399</v>
      </c>
      <c r="C52" s="67"/>
      <c r="D52" s="68" t="s">
        <v>104</v>
      </c>
      <c r="E52" s="58">
        <v>3000</v>
      </c>
      <c r="F52" s="58">
        <v>600</v>
      </c>
      <c r="G52" s="58">
        <v>3600</v>
      </c>
    </row>
    <row r="53" spans="1:7" x14ac:dyDescent="0.25">
      <c r="A53" s="65"/>
      <c r="B53" s="72">
        <v>32922</v>
      </c>
      <c r="C53" s="67"/>
      <c r="D53" s="68" t="s">
        <v>97</v>
      </c>
      <c r="E53" s="58">
        <v>2500</v>
      </c>
      <c r="F53" s="58">
        <v>0</v>
      </c>
      <c r="G53" s="58">
        <v>2500</v>
      </c>
    </row>
    <row r="54" spans="1:7" x14ac:dyDescent="0.25">
      <c r="A54" s="65"/>
      <c r="B54" s="72">
        <v>32931</v>
      </c>
      <c r="C54" s="67"/>
      <c r="D54" s="70" t="s">
        <v>120</v>
      </c>
      <c r="E54" s="58">
        <v>100</v>
      </c>
      <c r="F54" s="58">
        <v>-100</v>
      </c>
      <c r="G54" s="58">
        <v>0</v>
      </c>
    </row>
    <row r="55" spans="1:7" ht="14.25" customHeight="1" x14ac:dyDescent="0.25">
      <c r="A55" s="65"/>
      <c r="B55" s="77">
        <v>32941</v>
      </c>
      <c r="C55" s="67"/>
      <c r="D55" s="53" t="s">
        <v>105</v>
      </c>
      <c r="E55" s="58">
        <v>150</v>
      </c>
      <c r="F55" s="58">
        <v>0</v>
      </c>
      <c r="G55" s="58">
        <v>150</v>
      </c>
    </row>
    <row r="56" spans="1:7" ht="14.25" customHeight="1" x14ac:dyDescent="0.25">
      <c r="A56" s="65"/>
      <c r="B56" s="77">
        <v>32952</v>
      </c>
      <c r="C56" s="67"/>
      <c r="D56" s="53" t="s">
        <v>106</v>
      </c>
      <c r="E56" s="58">
        <v>100</v>
      </c>
      <c r="F56" s="58">
        <v>50</v>
      </c>
      <c r="G56" s="58">
        <v>150</v>
      </c>
    </row>
    <row r="57" spans="1:7" ht="14.25" customHeight="1" x14ac:dyDescent="0.25">
      <c r="A57" s="65"/>
      <c r="B57" s="77">
        <v>32999</v>
      </c>
      <c r="C57" s="67"/>
      <c r="D57" s="53" t="s">
        <v>107</v>
      </c>
      <c r="E57" s="58">
        <v>1400</v>
      </c>
      <c r="F57" s="58">
        <v>0</v>
      </c>
      <c r="G57" s="58">
        <v>1400</v>
      </c>
    </row>
    <row r="58" spans="1:7" ht="26.25" customHeight="1" x14ac:dyDescent="0.25">
      <c r="A58" s="81" t="s">
        <v>110</v>
      </c>
      <c r="B58" s="83"/>
      <c r="C58" s="67"/>
      <c r="D58" s="78" t="s">
        <v>124</v>
      </c>
      <c r="E58" s="57"/>
      <c r="F58" s="57"/>
      <c r="G58" s="57"/>
    </row>
    <row r="59" spans="1:7" ht="39" customHeight="1" x14ac:dyDescent="0.25">
      <c r="A59" s="81" t="s">
        <v>147</v>
      </c>
      <c r="B59" s="83"/>
      <c r="C59" s="67"/>
      <c r="D59" s="26" t="s">
        <v>126</v>
      </c>
      <c r="E59" s="57"/>
      <c r="F59" s="57"/>
      <c r="G59" s="57"/>
    </row>
    <row r="60" spans="1:7" ht="15" customHeight="1" x14ac:dyDescent="0.25">
      <c r="A60" s="80" t="s">
        <v>170</v>
      </c>
      <c r="B60" s="77"/>
      <c r="C60" s="67"/>
      <c r="D60" s="53" t="s">
        <v>115</v>
      </c>
      <c r="E60" s="60">
        <f>E61+E63</f>
        <v>1200</v>
      </c>
      <c r="F60" s="60">
        <f>F61+F63</f>
        <v>-300</v>
      </c>
      <c r="G60" s="60">
        <f>G61+G63</f>
        <v>900</v>
      </c>
    </row>
    <row r="61" spans="1:7" ht="14.25" customHeight="1" x14ac:dyDescent="0.25">
      <c r="A61" s="65">
        <v>34</v>
      </c>
      <c r="B61" s="82"/>
      <c r="C61" s="67"/>
      <c r="D61" s="26" t="s">
        <v>118</v>
      </c>
      <c r="E61" s="60">
        <f>E62</f>
        <v>1200</v>
      </c>
      <c r="F61" s="60">
        <f>F62</f>
        <v>-300</v>
      </c>
      <c r="G61" s="60">
        <f>G62</f>
        <v>900</v>
      </c>
    </row>
    <row r="62" spans="1:7" ht="14.25" customHeight="1" x14ac:dyDescent="0.25">
      <c r="A62" s="65"/>
      <c r="B62" s="77">
        <v>34311</v>
      </c>
      <c r="C62" s="67"/>
      <c r="D62" s="53" t="s">
        <v>108</v>
      </c>
      <c r="E62" s="58">
        <v>1200</v>
      </c>
      <c r="F62" s="58">
        <v>-300</v>
      </c>
      <c r="G62" s="58">
        <v>900</v>
      </c>
    </row>
    <row r="63" spans="1:7" ht="14.25" customHeight="1" x14ac:dyDescent="0.25">
      <c r="A63" s="65">
        <v>38</v>
      </c>
      <c r="B63" s="77"/>
      <c r="C63" s="67"/>
      <c r="D63" s="78" t="s">
        <v>145</v>
      </c>
      <c r="E63" s="61">
        <f>E64</f>
        <v>0</v>
      </c>
      <c r="F63" s="61">
        <f>F64</f>
        <v>0</v>
      </c>
      <c r="G63" s="102">
        <f>G64</f>
        <v>0</v>
      </c>
    </row>
    <row r="64" spans="1:7" ht="14.25" customHeight="1" x14ac:dyDescent="0.25">
      <c r="A64" s="65"/>
      <c r="B64" s="77">
        <v>38351</v>
      </c>
      <c r="C64" s="67"/>
      <c r="D64" s="79" t="s">
        <v>146</v>
      </c>
      <c r="E64" s="58">
        <v>0</v>
      </c>
      <c r="F64" s="58">
        <v>0</v>
      </c>
      <c r="G64" s="59">
        <v>0</v>
      </c>
    </row>
    <row r="65" spans="1:7" ht="25.5" x14ac:dyDescent="0.25">
      <c r="A65" s="146" t="s">
        <v>110</v>
      </c>
      <c r="B65" s="147"/>
      <c r="C65" s="148"/>
      <c r="D65" s="26" t="s">
        <v>124</v>
      </c>
      <c r="E65" s="58"/>
      <c r="F65" s="58"/>
      <c r="G65" s="59"/>
    </row>
    <row r="66" spans="1:7" ht="38.25" x14ac:dyDescent="0.25">
      <c r="A66" s="146" t="s">
        <v>148</v>
      </c>
      <c r="B66" s="147"/>
      <c r="C66" s="148"/>
      <c r="D66" s="26" t="s">
        <v>126</v>
      </c>
      <c r="E66" s="58"/>
      <c r="F66" s="58"/>
      <c r="G66" s="59"/>
    </row>
    <row r="67" spans="1:7" x14ac:dyDescent="0.25">
      <c r="A67" s="143" t="s">
        <v>170</v>
      </c>
      <c r="B67" s="144"/>
      <c r="C67" s="145"/>
      <c r="D67" s="33" t="s">
        <v>115</v>
      </c>
      <c r="E67" s="60">
        <f>E68</f>
        <v>10700</v>
      </c>
      <c r="F67" s="60">
        <f>F68</f>
        <v>-400</v>
      </c>
      <c r="G67" s="60">
        <f>G68</f>
        <v>10300</v>
      </c>
    </row>
    <row r="68" spans="1:7" ht="26.25" customHeight="1" x14ac:dyDescent="0.25">
      <c r="A68" s="149">
        <v>4</v>
      </c>
      <c r="B68" s="150"/>
      <c r="C68" s="151"/>
      <c r="D68" s="26" t="s">
        <v>12</v>
      </c>
      <c r="E68" s="60">
        <f>E69+E77</f>
        <v>10700</v>
      </c>
      <c r="F68" s="60">
        <f>F69+F77</f>
        <v>-400</v>
      </c>
      <c r="G68" s="60">
        <f>G69+G77</f>
        <v>10300</v>
      </c>
    </row>
    <row r="69" spans="1:7" ht="27.75" customHeight="1" x14ac:dyDescent="0.25">
      <c r="A69" s="65">
        <v>42</v>
      </c>
      <c r="B69" s="77"/>
      <c r="C69" s="67"/>
      <c r="D69" s="26" t="s">
        <v>36</v>
      </c>
      <c r="E69" s="60">
        <f>E70+E71+E72+E73+E74+E75+E76</f>
        <v>10700</v>
      </c>
      <c r="F69" s="60">
        <f>F70+F71+F72+F73+F74+F75+F76</f>
        <v>-400</v>
      </c>
      <c r="G69" s="60">
        <f>G70+G71+G72+G73+G74+G75+G76</f>
        <v>10300</v>
      </c>
    </row>
    <row r="70" spans="1:7" ht="14.25" customHeight="1" x14ac:dyDescent="0.25">
      <c r="A70" s="65"/>
      <c r="B70" s="77">
        <v>42211</v>
      </c>
      <c r="C70" s="67"/>
      <c r="D70" s="53" t="s">
        <v>149</v>
      </c>
      <c r="E70" s="58">
        <v>2000</v>
      </c>
      <c r="F70" s="58">
        <v>-2000</v>
      </c>
      <c r="G70" s="58">
        <v>0</v>
      </c>
    </row>
    <row r="71" spans="1:7" ht="14.25" customHeight="1" x14ac:dyDescent="0.25">
      <c r="A71" s="65"/>
      <c r="B71" s="77">
        <v>42212</v>
      </c>
      <c r="C71" s="67"/>
      <c r="D71" s="53" t="s">
        <v>150</v>
      </c>
      <c r="E71" s="57">
        <v>1500</v>
      </c>
      <c r="F71" s="57">
        <v>0</v>
      </c>
      <c r="G71" s="57">
        <v>1500</v>
      </c>
    </row>
    <row r="72" spans="1:7" ht="14.25" customHeight="1" x14ac:dyDescent="0.25">
      <c r="A72" s="65"/>
      <c r="B72" s="77">
        <v>42229</v>
      </c>
      <c r="C72" s="67"/>
      <c r="D72" s="53" t="s">
        <v>161</v>
      </c>
      <c r="E72" s="57">
        <v>200</v>
      </c>
      <c r="F72" s="57">
        <v>-200</v>
      </c>
      <c r="G72" s="57">
        <v>0</v>
      </c>
    </row>
    <row r="73" spans="1:7" ht="14.25" customHeight="1" x14ac:dyDescent="0.25">
      <c r="A73" s="65"/>
      <c r="B73" s="77">
        <v>42271</v>
      </c>
      <c r="C73" s="67"/>
      <c r="D73" s="53" t="s">
        <v>151</v>
      </c>
      <c r="E73" s="57">
        <v>6500</v>
      </c>
      <c r="F73" s="57">
        <v>1500</v>
      </c>
      <c r="G73" s="57">
        <v>8000</v>
      </c>
    </row>
    <row r="74" spans="1:7" ht="14.25" customHeight="1" x14ac:dyDescent="0.25">
      <c r="A74" s="65"/>
      <c r="B74" s="77">
        <v>42411</v>
      </c>
      <c r="C74" s="67"/>
      <c r="D74" s="53" t="s">
        <v>160</v>
      </c>
      <c r="E74" s="57">
        <v>500</v>
      </c>
      <c r="F74" s="57">
        <v>0</v>
      </c>
      <c r="G74" s="57">
        <v>500</v>
      </c>
    </row>
    <row r="75" spans="1:7" ht="14.25" customHeight="1" x14ac:dyDescent="0.25">
      <c r="A75" s="65"/>
      <c r="B75" s="77">
        <v>42511</v>
      </c>
      <c r="C75" s="67"/>
      <c r="D75" s="53" t="s">
        <v>152</v>
      </c>
      <c r="E75" s="57">
        <v>0</v>
      </c>
      <c r="F75" s="57">
        <v>0</v>
      </c>
      <c r="G75" s="57">
        <v>0</v>
      </c>
    </row>
    <row r="76" spans="1:7" ht="14.25" customHeight="1" x14ac:dyDescent="0.25">
      <c r="A76" s="65"/>
      <c r="B76" s="77">
        <v>42621</v>
      </c>
      <c r="C76" s="67"/>
      <c r="D76" s="53" t="s">
        <v>153</v>
      </c>
      <c r="E76" s="57">
        <v>0</v>
      </c>
      <c r="F76" s="57">
        <v>300</v>
      </c>
      <c r="G76" s="57">
        <v>300</v>
      </c>
    </row>
    <row r="77" spans="1:7" ht="28.5" customHeight="1" x14ac:dyDescent="0.25">
      <c r="A77" s="81" t="s">
        <v>110</v>
      </c>
      <c r="B77" s="83"/>
      <c r="C77" s="67"/>
      <c r="D77" s="26" t="s">
        <v>124</v>
      </c>
      <c r="E77" s="60"/>
      <c r="F77" s="60"/>
      <c r="G77" s="60"/>
    </row>
    <row r="78" spans="1:7" ht="42.75" customHeight="1" x14ac:dyDescent="0.25">
      <c r="A78" s="81" t="s">
        <v>154</v>
      </c>
      <c r="B78" s="83"/>
      <c r="C78" s="67"/>
      <c r="D78" s="84" t="s">
        <v>126</v>
      </c>
      <c r="E78" s="61">
        <f>E79</f>
        <v>523615</v>
      </c>
      <c r="F78" s="61">
        <f>F79</f>
        <v>74685</v>
      </c>
      <c r="G78" s="61">
        <f>G79</f>
        <v>598300</v>
      </c>
    </row>
    <row r="79" spans="1:7" ht="44.25" customHeight="1" x14ac:dyDescent="0.25">
      <c r="A79" s="80" t="s">
        <v>111</v>
      </c>
      <c r="B79" s="77"/>
      <c r="C79" s="67"/>
      <c r="D79" s="53" t="s">
        <v>155</v>
      </c>
      <c r="E79" s="58">
        <f t="shared" ref="E79" si="0">E80</f>
        <v>523615</v>
      </c>
      <c r="F79" s="58">
        <f>F80</f>
        <v>74685</v>
      </c>
      <c r="G79" s="58">
        <f>G81+G85</f>
        <v>598300</v>
      </c>
    </row>
    <row r="80" spans="1:7" ht="14.25" customHeight="1" x14ac:dyDescent="0.25">
      <c r="A80" s="52">
        <v>3</v>
      </c>
      <c r="B80" s="77"/>
      <c r="C80" s="85"/>
      <c r="D80" s="26" t="s">
        <v>10</v>
      </c>
      <c r="E80" s="61">
        <f>E81+E85</f>
        <v>523615</v>
      </c>
      <c r="F80" s="61">
        <f>F81+F85</f>
        <v>74685</v>
      </c>
      <c r="G80" s="61">
        <f>G81+G85</f>
        <v>598300</v>
      </c>
    </row>
    <row r="81" spans="1:7" ht="14.25" customHeight="1" x14ac:dyDescent="0.25">
      <c r="A81" s="65">
        <v>31</v>
      </c>
      <c r="B81" s="77"/>
      <c r="C81" s="67"/>
      <c r="D81" s="26" t="s">
        <v>11</v>
      </c>
      <c r="E81" s="61">
        <f>E82+E83+E84</f>
        <v>488000</v>
      </c>
      <c r="F81" s="61">
        <f>F82+F83+F84</f>
        <v>82000</v>
      </c>
      <c r="G81" s="102">
        <f>G82+G83+G84</f>
        <v>570000</v>
      </c>
    </row>
    <row r="82" spans="1:7" ht="14.25" customHeight="1" x14ac:dyDescent="0.25">
      <c r="A82" s="65"/>
      <c r="B82" s="77">
        <v>31111</v>
      </c>
      <c r="C82" s="67"/>
      <c r="D82" s="53" t="s">
        <v>112</v>
      </c>
      <c r="E82" s="58">
        <v>397000</v>
      </c>
      <c r="F82" s="58">
        <v>70000</v>
      </c>
      <c r="G82" s="59">
        <v>467000</v>
      </c>
    </row>
    <row r="83" spans="1:7" ht="14.25" customHeight="1" x14ac:dyDescent="0.25">
      <c r="A83" s="65"/>
      <c r="B83" s="77">
        <v>31219</v>
      </c>
      <c r="C83" s="67"/>
      <c r="D83" s="53" t="s">
        <v>156</v>
      </c>
      <c r="E83" s="58">
        <v>26000</v>
      </c>
      <c r="F83" s="58">
        <v>0</v>
      </c>
      <c r="G83" s="59">
        <v>26000</v>
      </c>
    </row>
    <row r="84" spans="1:7" ht="14.25" customHeight="1" x14ac:dyDescent="0.25">
      <c r="A84" s="65"/>
      <c r="B84" s="77">
        <v>31321</v>
      </c>
      <c r="C84" s="67"/>
      <c r="D84" s="53" t="s">
        <v>157</v>
      </c>
      <c r="E84" s="58">
        <v>65000</v>
      </c>
      <c r="F84" s="58">
        <v>12000</v>
      </c>
      <c r="G84" s="59">
        <v>77000</v>
      </c>
    </row>
    <row r="85" spans="1:7" ht="14.25" customHeight="1" x14ac:dyDescent="0.25">
      <c r="A85" s="65">
        <v>32</v>
      </c>
      <c r="B85" s="77"/>
      <c r="C85" s="67"/>
      <c r="D85" s="26" t="s">
        <v>27</v>
      </c>
      <c r="E85" s="61">
        <f>E86+E87+E88</f>
        <v>35615</v>
      </c>
      <c r="F85" s="61">
        <f>F86+F87+F88+F89</f>
        <v>-7315</v>
      </c>
      <c r="G85" s="102">
        <f>G86+G87+G88+G89</f>
        <v>28300</v>
      </c>
    </row>
    <row r="86" spans="1:7" ht="14.25" customHeight="1" x14ac:dyDescent="0.25">
      <c r="A86" s="65"/>
      <c r="B86" s="77">
        <v>32121</v>
      </c>
      <c r="C86" s="67"/>
      <c r="D86" s="53" t="s">
        <v>99</v>
      </c>
      <c r="E86" s="58">
        <v>21000</v>
      </c>
      <c r="F86" s="58">
        <v>-1000</v>
      </c>
      <c r="G86" s="59">
        <v>20000</v>
      </c>
    </row>
    <row r="87" spans="1:7" ht="14.25" customHeight="1" x14ac:dyDescent="0.25">
      <c r="A87" s="65"/>
      <c r="B87" s="77">
        <v>32231</v>
      </c>
      <c r="C87" s="67"/>
      <c r="D87" s="53" t="s">
        <v>89</v>
      </c>
      <c r="E87" s="58">
        <v>12000</v>
      </c>
      <c r="F87" s="58">
        <v>-4204</v>
      </c>
      <c r="G87" s="59">
        <v>7796</v>
      </c>
    </row>
    <row r="88" spans="1:7" ht="14.25" customHeight="1" x14ac:dyDescent="0.25">
      <c r="A88" s="65"/>
      <c r="B88" s="77">
        <v>32233</v>
      </c>
      <c r="C88" s="67"/>
      <c r="D88" s="53" t="s">
        <v>169</v>
      </c>
      <c r="E88" s="58">
        <v>2615</v>
      </c>
      <c r="F88" s="58">
        <v>-2615</v>
      </c>
      <c r="G88" s="59">
        <v>0</v>
      </c>
    </row>
    <row r="89" spans="1:7" ht="14.25" customHeight="1" x14ac:dyDescent="0.25">
      <c r="A89" s="65"/>
      <c r="B89" s="77">
        <v>32955</v>
      </c>
      <c r="C89" s="67"/>
      <c r="D89" s="53" t="s">
        <v>179</v>
      </c>
      <c r="E89" s="58">
        <v>0</v>
      </c>
      <c r="F89" s="58">
        <v>504</v>
      </c>
      <c r="G89" s="59">
        <v>504</v>
      </c>
    </row>
    <row r="90" spans="1:7" ht="25.5" x14ac:dyDescent="0.25">
      <c r="A90" s="155" t="s">
        <v>110</v>
      </c>
      <c r="B90" s="156"/>
      <c r="C90" s="157"/>
      <c r="D90" s="26" t="s">
        <v>124</v>
      </c>
      <c r="E90" s="58"/>
      <c r="F90" s="58"/>
      <c r="G90" s="59"/>
    </row>
    <row r="91" spans="1:7" ht="14.25" customHeight="1" x14ac:dyDescent="0.25">
      <c r="A91" s="146" t="s">
        <v>125</v>
      </c>
      <c r="B91" s="147"/>
      <c r="C91" s="148"/>
      <c r="D91" s="26" t="s">
        <v>27</v>
      </c>
      <c r="E91" s="61">
        <f>E92</f>
        <v>800</v>
      </c>
      <c r="F91" s="61">
        <f>F92</f>
        <v>250</v>
      </c>
      <c r="G91" s="102">
        <v>1050</v>
      </c>
    </row>
    <row r="92" spans="1:7" ht="14.25" customHeight="1" x14ac:dyDescent="0.25">
      <c r="A92" s="143" t="s">
        <v>114</v>
      </c>
      <c r="B92" s="144"/>
      <c r="C92" s="145"/>
      <c r="D92" s="33" t="s">
        <v>113</v>
      </c>
      <c r="E92" s="60">
        <f t="shared" ref="E92:G93" si="1">E93</f>
        <v>800</v>
      </c>
      <c r="F92" s="60">
        <f t="shared" si="1"/>
        <v>250</v>
      </c>
      <c r="G92" s="60">
        <f t="shared" si="1"/>
        <v>1050</v>
      </c>
    </row>
    <row r="93" spans="1:7" ht="14.25" customHeight="1" x14ac:dyDescent="0.25">
      <c r="A93" s="149">
        <v>3</v>
      </c>
      <c r="B93" s="150"/>
      <c r="C93" s="151"/>
      <c r="D93" s="26" t="s">
        <v>10</v>
      </c>
      <c r="E93" s="60">
        <f t="shared" si="1"/>
        <v>800</v>
      </c>
      <c r="F93" s="60">
        <f t="shared" si="1"/>
        <v>250</v>
      </c>
      <c r="G93" s="60">
        <f t="shared" si="1"/>
        <v>1050</v>
      </c>
    </row>
    <row r="94" spans="1:7" ht="14.25" customHeight="1" x14ac:dyDescent="0.25">
      <c r="A94" s="152">
        <v>32</v>
      </c>
      <c r="B94" s="153"/>
      <c r="C94" s="154"/>
      <c r="D94" s="53" t="s">
        <v>27</v>
      </c>
      <c r="E94" s="57">
        <f>E95+E96</f>
        <v>800</v>
      </c>
      <c r="F94" s="57">
        <f>F95+F96</f>
        <v>250</v>
      </c>
      <c r="G94" s="57">
        <v>1050</v>
      </c>
    </row>
    <row r="95" spans="1:7" ht="14.25" customHeight="1" x14ac:dyDescent="0.25">
      <c r="A95" s="54"/>
      <c r="B95" s="55">
        <v>32219</v>
      </c>
      <c r="C95" s="56"/>
      <c r="D95" s="68" t="s">
        <v>129</v>
      </c>
      <c r="E95" s="58">
        <v>800</v>
      </c>
      <c r="F95" s="58">
        <v>250</v>
      </c>
      <c r="G95" s="58">
        <v>1050</v>
      </c>
    </row>
    <row r="96" spans="1:7" ht="14.25" customHeight="1" x14ac:dyDescent="0.25">
      <c r="A96" s="54"/>
      <c r="B96" s="55"/>
      <c r="C96" s="56"/>
      <c r="D96" s="53"/>
      <c r="E96" s="58"/>
      <c r="F96" s="58"/>
      <c r="G96" s="58"/>
    </row>
    <row r="97" spans="1:7" ht="37.5" customHeight="1" x14ac:dyDescent="0.25">
      <c r="A97" s="146" t="s">
        <v>110</v>
      </c>
      <c r="B97" s="147"/>
      <c r="C97" s="148"/>
      <c r="D97" s="26" t="s">
        <v>124</v>
      </c>
      <c r="E97" s="58"/>
      <c r="F97" s="58"/>
      <c r="G97" s="59"/>
    </row>
    <row r="98" spans="1:7" x14ac:dyDescent="0.25">
      <c r="A98" s="146" t="s">
        <v>125</v>
      </c>
      <c r="B98" s="147"/>
      <c r="C98" s="148"/>
      <c r="D98" s="26" t="s">
        <v>27</v>
      </c>
      <c r="E98" s="61">
        <f>E100+E104+E114</f>
        <v>4200</v>
      </c>
      <c r="F98" s="61">
        <v>3000</v>
      </c>
      <c r="G98" s="102">
        <v>7200</v>
      </c>
    </row>
    <row r="99" spans="1:7" ht="42.75" customHeight="1" x14ac:dyDescent="0.25">
      <c r="A99" s="143" t="s">
        <v>119</v>
      </c>
      <c r="B99" s="144"/>
      <c r="C99" s="145"/>
      <c r="D99" s="33" t="s">
        <v>163</v>
      </c>
      <c r="E99" s="60">
        <f>E100+E104+E114</f>
        <v>4200</v>
      </c>
      <c r="F99" s="60">
        <v>3000</v>
      </c>
      <c r="G99" s="60">
        <v>7200</v>
      </c>
    </row>
    <row r="100" spans="1:7" ht="18" customHeight="1" x14ac:dyDescent="0.25">
      <c r="A100" s="86">
        <v>3</v>
      </c>
      <c r="B100" s="87"/>
      <c r="C100" s="33"/>
      <c r="D100" s="33" t="s">
        <v>10</v>
      </c>
      <c r="E100" s="60">
        <f>E101</f>
        <v>0</v>
      </c>
      <c r="F100" s="60">
        <f>F101</f>
        <v>0</v>
      </c>
      <c r="G100" s="60">
        <f>G101</f>
        <v>0</v>
      </c>
    </row>
    <row r="101" spans="1:7" s="91" customFormat="1" ht="15.75" customHeight="1" x14ac:dyDescent="0.25">
      <c r="A101" s="88">
        <v>31</v>
      </c>
      <c r="B101" s="89"/>
      <c r="C101" s="90"/>
      <c r="D101" s="33" t="s">
        <v>11</v>
      </c>
      <c r="E101" s="57">
        <f>E102+E103</f>
        <v>0</v>
      </c>
      <c r="F101" s="57">
        <f>F102+F103</f>
        <v>0</v>
      </c>
      <c r="G101" s="57">
        <f>G102+G103</f>
        <v>0</v>
      </c>
    </row>
    <row r="102" spans="1:7" s="91" customFormat="1" ht="17.25" customHeight="1" x14ac:dyDescent="0.25">
      <c r="A102" s="88"/>
      <c r="B102" s="89">
        <v>31111</v>
      </c>
      <c r="C102" s="90"/>
      <c r="D102" s="33" t="s">
        <v>112</v>
      </c>
      <c r="E102" s="57">
        <v>0</v>
      </c>
      <c r="F102" s="57">
        <v>0</v>
      </c>
      <c r="G102" s="57">
        <v>0</v>
      </c>
    </row>
    <row r="103" spans="1:7" s="91" customFormat="1" ht="17.25" customHeight="1" x14ac:dyDescent="0.25">
      <c r="A103" s="88"/>
      <c r="B103" s="89">
        <v>31321</v>
      </c>
      <c r="C103" s="90"/>
      <c r="D103" s="33" t="s">
        <v>157</v>
      </c>
      <c r="E103" s="57">
        <v>0</v>
      </c>
      <c r="F103" s="57">
        <v>0</v>
      </c>
      <c r="G103" s="57">
        <v>0</v>
      </c>
    </row>
    <row r="104" spans="1:7" ht="23.25" customHeight="1" x14ac:dyDescent="0.25">
      <c r="A104" s="149">
        <v>3</v>
      </c>
      <c r="B104" s="150"/>
      <c r="C104" s="151"/>
      <c r="D104" s="26" t="s">
        <v>10</v>
      </c>
      <c r="E104" s="60">
        <f>E105</f>
        <v>3700</v>
      </c>
      <c r="F104" s="60">
        <f>F105</f>
        <v>3000</v>
      </c>
      <c r="G104" s="60">
        <f>G105</f>
        <v>6700</v>
      </c>
    </row>
    <row r="105" spans="1:7" ht="14.25" customHeight="1" x14ac:dyDescent="0.25">
      <c r="A105" s="65">
        <v>32</v>
      </c>
      <c r="B105" s="66"/>
      <c r="C105" s="67"/>
      <c r="D105" s="26" t="s">
        <v>27</v>
      </c>
      <c r="E105" s="60">
        <f>E106+E107+E108+E109+E110+E111+E112+E113</f>
        <v>3700</v>
      </c>
      <c r="F105" s="60">
        <f>F106+F107+F108+F109+F110+F111+F112+F113</f>
        <v>3000</v>
      </c>
      <c r="G105" s="60">
        <f>G106+G107+G108+G109+G110+G111+G112+G113</f>
        <v>6700</v>
      </c>
    </row>
    <row r="106" spans="1:7" ht="14.25" customHeight="1" x14ac:dyDescent="0.25">
      <c r="A106" s="65"/>
      <c r="B106" s="66">
        <v>32131</v>
      </c>
      <c r="C106" s="67"/>
      <c r="D106" s="53" t="s">
        <v>158</v>
      </c>
      <c r="E106" s="57">
        <v>500</v>
      </c>
      <c r="F106" s="57">
        <v>0</v>
      </c>
      <c r="G106" s="57">
        <v>500</v>
      </c>
    </row>
    <row r="107" spans="1:7" ht="14.25" customHeight="1" x14ac:dyDescent="0.25">
      <c r="A107" s="65"/>
      <c r="B107" s="66">
        <v>32211</v>
      </c>
      <c r="C107" s="67"/>
      <c r="D107" s="53" t="s">
        <v>88</v>
      </c>
      <c r="E107" s="58">
        <v>500</v>
      </c>
      <c r="F107" s="58">
        <v>0</v>
      </c>
      <c r="G107" s="58">
        <v>500</v>
      </c>
    </row>
    <row r="108" spans="1:7" ht="14.25" customHeight="1" x14ac:dyDescent="0.25">
      <c r="A108" s="65"/>
      <c r="B108" s="66">
        <v>32212</v>
      </c>
      <c r="C108" s="67"/>
      <c r="D108" s="53" t="s">
        <v>130</v>
      </c>
      <c r="E108" s="58">
        <v>200</v>
      </c>
      <c r="F108" s="58">
        <v>0</v>
      </c>
      <c r="G108" s="58">
        <v>200</v>
      </c>
    </row>
    <row r="109" spans="1:7" ht="14.25" customHeight="1" x14ac:dyDescent="0.25">
      <c r="A109" s="65"/>
      <c r="B109" s="66">
        <v>32219</v>
      </c>
      <c r="C109" s="67"/>
      <c r="D109" s="68" t="s">
        <v>159</v>
      </c>
      <c r="E109" s="58">
        <v>1000</v>
      </c>
      <c r="F109" s="58">
        <v>3000</v>
      </c>
      <c r="G109" s="58">
        <v>4000</v>
      </c>
    </row>
    <row r="110" spans="1:7" ht="14.25" customHeight="1" x14ac:dyDescent="0.25">
      <c r="A110" s="65"/>
      <c r="B110" s="66">
        <v>32219</v>
      </c>
      <c r="C110" s="67"/>
      <c r="D110" s="68" t="s">
        <v>164</v>
      </c>
      <c r="E110" s="58">
        <v>1500</v>
      </c>
      <c r="F110" s="58">
        <v>0</v>
      </c>
      <c r="G110" s="58">
        <v>1500</v>
      </c>
    </row>
    <row r="111" spans="1:7" ht="14.25" customHeight="1" x14ac:dyDescent="0.25">
      <c r="A111" s="66"/>
      <c r="B111" s="66">
        <v>32224</v>
      </c>
      <c r="C111" s="66"/>
      <c r="D111" s="68" t="s">
        <v>166</v>
      </c>
      <c r="E111" s="58">
        <v>0</v>
      </c>
      <c r="F111" s="58">
        <v>0</v>
      </c>
      <c r="G111" s="58">
        <v>0</v>
      </c>
    </row>
    <row r="112" spans="1:7" ht="14.25" customHeight="1" x14ac:dyDescent="0.25">
      <c r="A112" s="66"/>
      <c r="B112" s="66">
        <v>32231</v>
      </c>
      <c r="C112" s="66"/>
      <c r="D112" s="68" t="s">
        <v>89</v>
      </c>
      <c r="E112" s="58">
        <v>0</v>
      </c>
      <c r="F112" s="58">
        <v>0</v>
      </c>
      <c r="G112" s="58">
        <v>0</v>
      </c>
    </row>
    <row r="113" spans="1:7" ht="14.25" customHeight="1" x14ac:dyDescent="0.25">
      <c r="A113" s="66"/>
      <c r="B113" s="66">
        <v>32233</v>
      </c>
      <c r="C113" s="66"/>
      <c r="D113" s="68" t="s">
        <v>90</v>
      </c>
      <c r="E113" s="58">
        <v>0</v>
      </c>
      <c r="F113" s="58">
        <v>0</v>
      </c>
      <c r="G113" s="58">
        <v>0</v>
      </c>
    </row>
    <row r="114" spans="1:7" ht="14.25" customHeight="1" x14ac:dyDescent="0.25">
      <c r="A114" s="95">
        <v>4</v>
      </c>
      <c r="B114" s="96"/>
      <c r="C114" s="96"/>
      <c r="D114" s="97" t="s">
        <v>165</v>
      </c>
      <c r="E114" s="100">
        <f t="shared" ref="E114:G115" si="2">E115</f>
        <v>500</v>
      </c>
      <c r="F114" s="100">
        <f t="shared" si="2"/>
        <v>0</v>
      </c>
      <c r="G114" s="100">
        <v>500</v>
      </c>
    </row>
    <row r="115" spans="1:7" ht="25.5" customHeight="1" x14ac:dyDescent="0.25">
      <c r="A115" s="98">
        <v>42</v>
      </c>
      <c r="B115" s="96"/>
      <c r="C115" s="96"/>
      <c r="D115" s="97" t="s">
        <v>36</v>
      </c>
      <c r="E115" s="100">
        <f t="shared" si="2"/>
        <v>500</v>
      </c>
      <c r="F115" s="100">
        <f t="shared" si="2"/>
        <v>0</v>
      </c>
      <c r="G115" s="100">
        <f t="shared" si="2"/>
        <v>500</v>
      </c>
    </row>
    <row r="116" spans="1:7" ht="14.25" customHeight="1" x14ac:dyDescent="0.25">
      <c r="A116" s="93"/>
      <c r="B116" s="66">
        <v>42211</v>
      </c>
      <c r="C116" s="93"/>
      <c r="D116" s="94" t="s">
        <v>149</v>
      </c>
      <c r="E116" s="101">
        <v>500</v>
      </c>
      <c r="F116" s="101"/>
      <c r="G116" s="101">
        <v>500</v>
      </c>
    </row>
    <row r="117" spans="1:7" ht="14.25" customHeight="1" x14ac:dyDescent="0.25">
      <c r="A117" s="92"/>
      <c r="B117" s="92"/>
      <c r="C117" s="92"/>
      <c r="D117" s="92"/>
      <c r="E117" s="92"/>
      <c r="F117" s="92"/>
      <c r="G117" s="92"/>
    </row>
    <row r="118" spans="1:7" ht="14.25" customHeight="1" x14ac:dyDescent="0.25"/>
    <row r="119" spans="1:7" ht="14.25" customHeight="1" x14ac:dyDescent="0.25"/>
    <row r="120" spans="1:7" ht="14.25" customHeight="1" x14ac:dyDescent="0.25"/>
    <row r="125" spans="1:7" ht="14.25" customHeight="1" x14ac:dyDescent="0.25"/>
    <row r="126" spans="1:7" ht="14.25" customHeight="1" x14ac:dyDescent="0.25"/>
    <row r="127" spans="1:7" ht="44.25" customHeight="1" x14ac:dyDescent="0.25"/>
    <row r="128" spans="1:7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7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6" ht="15" customHeight="1" x14ac:dyDescent="0.25"/>
    <row r="167" ht="14.25" customHeight="1" x14ac:dyDescent="0.25"/>
    <row r="168" ht="15" customHeight="1" x14ac:dyDescent="0.25"/>
    <row r="171" ht="15" customHeight="1" x14ac:dyDescent="0.25"/>
  </sheetData>
  <mergeCells count="21">
    <mergeCell ref="A1:G1"/>
    <mergeCell ref="A3:G3"/>
    <mergeCell ref="A5:C5"/>
    <mergeCell ref="A7:C7"/>
    <mergeCell ref="A9:C9"/>
    <mergeCell ref="A99:C99"/>
    <mergeCell ref="A97:C97"/>
    <mergeCell ref="A98:C98"/>
    <mergeCell ref="A104:C104"/>
    <mergeCell ref="A6:C6"/>
    <mergeCell ref="A8:C8"/>
    <mergeCell ref="A10:C10"/>
    <mergeCell ref="A91:C91"/>
    <mergeCell ref="A92:C92"/>
    <mergeCell ref="A93:C93"/>
    <mergeCell ref="A94:C94"/>
    <mergeCell ref="A65:C65"/>
    <mergeCell ref="A66:C66"/>
    <mergeCell ref="A67:C67"/>
    <mergeCell ref="A68:C68"/>
    <mergeCell ref="A90:C90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</cp:lastModifiedBy>
  <cp:lastPrinted>2024-11-06T09:21:19Z</cp:lastPrinted>
  <dcterms:created xsi:type="dcterms:W3CDTF">2022-08-12T12:51:27Z</dcterms:created>
  <dcterms:modified xsi:type="dcterms:W3CDTF">2024-11-20T06:55:00Z</dcterms:modified>
</cp:coreProperties>
</file>